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ci\OneDrive\Desktop\"/>
    </mc:Choice>
  </mc:AlternateContent>
  <xr:revisionPtr revIDLastSave="0" documentId="13_ncr:1_{46F5AD2C-AD9C-487D-9117-CD46A93104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050 " sheetId="8" r:id="rId1"/>
  </sheets>
  <definedNames>
    <definedName name="_xlnm.Print_Area" localSheetId="0">'9050 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8" l="1"/>
  <c r="J17" i="8"/>
  <c r="J16" i="8"/>
  <c r="J15" i="8"/>
  <c r="J14" i="8"/>
  <c r="N55" i="8" l="1"/>
  <c r="N56" i="8"/>
  <c r="N57" i="8"/>
  <c r="N58" i="8"/>
  <c r="N59" i="8"/>
  <c r="N60" i="8"/>
  <c r="N61" i="8"/>
  <c r="N62" i="8"/>
  <c r="N63" i="8"/>
  <c r="N64" i="8"/>
  <c r="N65" i="8"/>
  <c r="N66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8" i="8"/>
  <c r="N119" i="8"/>
  <c r="N120" i="8"/>
  <c r="J123" i="8" l="1"/>
  <c r="L125" i="8" s="1"/>
  <c r="M121" i="8"/>
  <c r="H121" i="8"/>
  <c r="F121" i="8"/>
  <c r="N54" i="8"/>
  <c r="F52" i="8"/>
  <c r="H51" i="8"/>
  <c r="F51" i="8"/>
  <c r="M36" i="8"/>
  <c r="H36" i="8"/>
  <c r="F36" i="8"/>
  <c r="N35" i="8"/>
  <c r="N34" i="8"/>
  <c r="N33" i="8"/>
  <c r="N32" i="8"/>
  <c r="N31" i="8"/>
  <c r="N30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M11" i="8"/>
  <c r="M51" i="8" s="1"/>
  <c r="H11" i="8"/>
  <c r="H52" i="8" s="1"/>
  <c r="J10" i="8"/>
  <c r="J51" i="8" s="1"/>
  <c r="N121" i="8" l="1"/>
  <c r="N123" i="8"/>
  <c r="J38" i="8"/>
  <c r="L40" i="8" s="1"/>
  <c r="N14" i="8"/>
  <c r="N36" i="8" s="1"/>
  <c r="N38" i="8" l="1"/>
</calcChain>
</file>

<file path=xl/sharedStrings.xml><?xml version="1.0" encoding="utf-8"?>
<sst xmlns="http://schemas.openxmlformats.org/spreadsheetml/2006/main" count="149" uniqueCount="134">
  <si>
    <t>DISTRICT NAME:  Tuolumne Fire District</t>
  </si>
  <si>
    <t>DISTRICT</t>
  </si>
  <si>
    <t>ACCOUNT</t>
  </si>
  <si>
    <t>REVENUE</t>
  </si>
  <si>
    <t>NUMBER</t>
  </si>
  <si>
    <t>RECEIVED</t>
  </si>
  <si>
    <t>ESTIMATE</t>
  </si>
  <si>
    <t>TCGL0012</t>
  </si>
  <si>
    <t xml:space="preserve">Ppty Taxes - Current secured </t>
  </si>
  <si>
    <t>***</t>
  </si>
  <si>
    <t xml:space="preserve">Ppty Taxes - Current unsecured </t>
  </si>
  <si>
    <t xml:space="preserve">Ppty Taxes - Prior Unsecured </t>
  </si>
  <si>
    <t>Supplemental Property Taxes</t>
  </si>
  <si>
    <t>Interest Income</t>
  </si>
  <si>
    <t>State - Homeowners' Property Tax</t>
  </si>
  <si>
    <t>Other Govts - San Francisco</t>
  </si>
  <si>
    <t>Other Govts - Tuolumne Rancheria</t>
  </si>
  <si>
    <t>Miscellaneous Income</t>
  </si>
  <si>
    <t>This amount</t>
  </si>
  <si>
    <t>should equal</t>
  </si>
  <si>
    <t>the total</t>
  </si>
  <si>
    <t>on Page 2</t>
  </si>
  <si>
    <t>EXPENDITURE</t>
  </si>
  <si>
    <t>EXPENDITURES</t>
  </si>
  <si>
    <t>REQUEST</t>
  </si>
  <si>
    <t>Regular Salaries</t>
  </si>
  <si>
    <t>Salaries - Termination</t>
  </si>
  <si>
    <t>Part-Time Salaries</t>
  </si>
  <si>
    <t>Deferred Compensation</t>
  </si>
  <si>
    <t>Employees Group Insurance</t>
  </si>
  <si>
    <t>Workers Compensation Ins</t>
  </si>
  <si>
    <t>FICA</t>
  </si>
  <si>
    <t>Unemployment</t>
  </si>
  <si>
    <t>Clothing and Personal Supplies</t>
  </si>
  <si>
    <t>Communications</t>
  </si>
  <si>
    <t>Household Expense</t>
  </si>
  <si>
    <t>Insurance</t>
  </si>
  <si>
    <t>Maintenance - Equipment</t>
  </si>
  <si>
    <t>Maintenance - Vehicles</t>
  </si>
  <si>
    <t>Maintenance - Building &amp; Improvements</t>
  </si>
  <si>
    <t>Maintenance - Grounds</t>
  </si>
  <si>
    <t>Dues &amp; Memberships</t>
  </si>
  <si>
    <t>Office Expense</t>
  </si>
  <si>
    <t>PS&amp;S - Legal</t>
  </si>
  <si>
    <t>PS&amp;S - Auditor-Controller</t>
  </si>
  <si>
    <t>Special Department Expense</t>
  </si>
  <si>
    <t>Transportation &amp;  Travel  -  Fuel</t>
  </si>
  <si>
    <t>Travel - Training &amp; Seminars</t>
  </si>
  <si>
    <t>Trans &amp; Travel - Private Auto</t>
  </si>
  <si>
    <t>Utilities</t>
  </si>
  <si>
    <t>Expendable Equipment</t>
  </si>
  <si>
    <t>Expendable Equipment - Computers</t>
  </si>
  <si>
    <t>LongTerm Debt - Interest</t>
  </si>
  <si>
    <t>Depreciation</t>
  </si>
  <si>
    <t>Interest - Internal Borrowing</t>
  </si>
  <si>
    <t>Appropriation for Contingencies</t>
  </si>
  <si>
    <t>Building and Improvements</t>
  </si>
  <si>
    <t>Vehicles</t>
  </si>
  <si>
    <t>Fire Equipment</t>
  </si>
  <si>
    <t>Misc./Specialized Equip.</t>
  </si>
  <si>
    <t xml:space="preserve"> $</t>
  </si>
  <si>
    <t>These estimates of revenue and expenditures were prepared by:</t>
  </si>
  <si>
    <t>estimated</t>
  </si>
  <si>
    <t>funds available</t>
  </si>
  <si>
    <t xml:space="preserve">  Name</t>
  </si>
  <si>
    <t>Date</t>
  </si>
  <si>
    <t>Telephone #</t>
  </si>
  <si>
    <t>on Page 1</t>
  </si>
  <si>
    <t>Adjustment</t>
  </si>
  <si>
    <t>Needed</t>
  </si>
  <si>
    <t>Preliminary</t>
  </si>
  <si>
    <t>PS&amp;S - Specialized Services</t>
  </si>
  <si>
    <t>SDE - Director Stipend</t>
  </si>
  <si>
    <t>BUDGETED</t>
  </si>
  <si>
    <t>State - Emergency Fire Fighting</t>
  </si>
  <si>
    <t>Settlement Payments</t>
  </si>
  <si>
    <t>Food - Other</t>
  </si>
  <si>
    <t>Operating Supplies</t>
  </si>
  <si>
    <t>****</t>
  </si>
  <si>
    <t>Federal - Emergency Fire Fighting</t>
  </si>
  <si>
    <t>BUDGET ESTIMATE FOR FISCAL YEAR</t>
  </si>
  <si>
    <t>Budget</t>
  </si>
  <si>
    <t>Actual</t>
  </si>
  <si>
    <t>PS&amp;S - Medical Fees - Other</t>
  </si>
  <si>
    <t>PS&amp;S - Professional Services</t>
  </si>
  <si>
    <t>**</t>
  </si>
  <si>
    <t>*</t>
  </si>
  <si>
    <t>Retirement - PERS Fixed</t>
  </si>
  <si>
    <t>Retirement - PERS Percentage</t>
  </si>
  <si>
    <t>Energy Loan Program</t>
  </si>
  <si>
    <t>State - VFA Grant</t>
  </si>
  <si>
    <t>Refunds/Reimbursements</t>
  </si>
  <si>
    <t>Sale of Fixed Assets</t>
  </si>
  <si>
    <r>
      <t xml:space="preserve">State - Emergency Fire Fighting </t>
    </r>
    <r>
      <rPr>
        <b/>
        <sz val="12"/>
        <color indexed="8"/>
        <rFont val="Arial"/>
        <family val="2"/>
      </rPr>
      <t>(204750)</t>
    </r>
  </si>
  <si>
    <t>PS&amp;S - Marketing</t>
  </si>
  <si>
    <r>
      <t xml:space="preserve">Regular Salaries </t>
    </r>
    <r>
      <rPr>
        <b/>
        <sz val="12"/>
        <color indexed="8"/>
        <rFont val="Arial"/>
        <family val="2"/>
      </rPr>
      <t>(204750)</t>
    </r>
  </si>
  <si>
    <r>
      <t xml:space="preserve">Part-Time Salaries </t>
    </r>
    <r>
      <rPr>
        <b/>
        <sz val="12"/>
        <color indexed="8"/>
        <rFont val="Arial"/>
        <family val="2"/>
      </rPr>
      <t>(204750)</t>
    </r>
  </si>
  <si>
    <r>
      <t xml:space="preserve">FICA </t>
    </r>
    <r>
      <rPr>
        <b/>
        <sz val="12"/>
        <color indexed="8"/>
        <rFont val="Arial"/>
        <family val="2"/>
      </rPr>
      <t>(204750)</t>
    </r>
  </si>
  <si>
    <r>
      <t>Appropriation for Contingencies</t>
    </r>
    <r>
      <rPr>
        <b/>
        <sz val="12"/>
        <color indexed="8"/>
        <rFont val="Arial"/>
        <family val="2"/>
      </rPr>
      <t xml:space="preserve"> (204750)</t>
    </r>
  </si>
  <si>
    <t>Special Projects</t>
  </si>
  <si>
    <r>
      <t xml:space="preserve">Overtime Salaries </t>
    </r>
    <r>
      <rPr>
        <b/>
        <sz val="12"/>
        <color indexed="8"/>
        <rFont val="Arial"/>
        <family val="2"/>
      </rPr>
      <t>(204750)</t>
    </r>
  </si>
  <si>
    <t>PS&amp;S - Tax Parcel Fee</t>
  </si>
  <si>
    <t>PS&amp;S - Tax Admin Fee</t>
  </si>
  <si>
    <t>HVAC</t>
  </si>
  <si>
    <r>
      <rPr>
        <sz val="12"/>
        <color rgb="FF000000"/>
        <rFont val="Arial"/>
        <family val="2"/>
      </rPr>
      <t>Miscellaneous Income</t>
    </r>
    <r>
      <rPr>
        <b/>
        <sz val="12"/>
        <color indexed="8"/>
        <rFont val="Arial"/>
        <family val="2"/>
      </rPr>
      <t xml:space="preserve"> (204750)</t>
    </r>
  </si>
  <si>
    <r>
      <t xml:space="preserve">Misc./Specialized Equip. </t>
    </r>
    <r>
      <rPr>
        <b/>
        <sz val="12"/>
        <color rgb="FF000000"/>
        <rFont val="Arial"/>
        <family val="2"/>
      </rPr>
      <t>(204750)</t>
    </r>
  </si>
  <si>
    <t>Email</t>
  </si>
  <si>
    <t>SDE - Board Stipends</t>
  </si>
  <si>
    <t>SDE- Election Costs</t>
  </si>
  <si>
    <t>2022-23</t>
  </si>
  <si>
    <t>Salaries - Overtime</t>
  </si>
  <si>
    <t>Maint-Repairs/Service Other</t>
  </si>
  <si>
    <t>Maint- Internal Vehicles</t>
  </si>
  <si>
    <t>Fund - Department:  9050204250 &amp; 9050204255</t>
  </si>
  <si>
    <t>2023-24</t>
  </si>
  <si>
    <t>ESTIMATE OF REVENUES for FY 2023-24</t>
  </si>
  <si>
    <t>Total District estimated revenues for 2023-24</t>
  </si>
  <si>
    <t xml:space="preserve">  TOTAL  ESTIMATED FUNDS AVAILABLE FOR FY 2023-24</t>
  </si>
  <si>
    <t xml:space="preserve">    Total is the Fund balance as of July 1, 2022 + District estimated revenue for 2023-24</t>
  </si>
  <si>
    <t>ESTIMATE OF EXPENSES for FY 2023-24</t>
  </si>
  <si>
    <t>Total District estimated operating expenses for 2023-24</t>
  </si>
  <si>
    <t>TOTAL OPERATING EXPENSES (District estimated expenses for 2023-24</t>
  </si>
  <si>
    <t>Total Revenues 2022-23</t>
  </si>
  <si>
    <t>Total Operating Expenses 2022-23</t>
  </si>
  <si>
    <r>
      <t xml:space="preserve">FUND BALANCE as of </t>
    </r>
    <r>
      <rPr>
        <b/>
        <sz val="12"/>
        <color rgb="FFFF0000"/>
        <rFont val="Arial"/>
        <family val="2"/>
      </rPr>
      <t>5/15/23</t>
    </r>
    <r>
      <rPr>
        <b/>
        <sz val="12"/>
        <color indexed="8"/>
        <rFont val="Arial"/>
        <family val="2"/>
      </rPr>
      <t xml:space="preserve"> (ending bal of 2022-23 year)</t>
    </r>
  </si>
  <si>
    <t>* Secured Property Taxes - Estimated increase of 4%</t>
  </si>
  <si>
    <t>*** Supplemental Property Taxes - Estimated increase of 4%</t>
  </si>
  <si>
    <t>** Unsecured Property Taxes - No Change</t>
  </si>
  <si>
    <t>**** Homeowners Property Taxes - No Change</t>
  </si>
  <si>
    <t>California Fire Foundation</t>
  </si>
  <si>
    <t>Cell Phone Stipend</t>
  </si>
  <si>
    <t>Travel &amp; Trans -Fuel</t>
  </si>
  <si>
    <t>Salaries -Reserve (VIFF)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</si>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</sst>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_);\(0\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u/>
      <sz val="12"/>
      <color indexed="8"/>
      <name val="Arial"/>
      <family val="2"/>
    </font>
    <font>
      <b/>
      <sz val="12"/>
      <color indexed="10"/>
      <name val="Arial"/>
      <family val="2"/>
    </font>
    <font>
      <u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/>
    <xf numFmtId="0" fontId="2" fillId="2" borderId="0"/>
  </cellStyleXfs>
  <cellXfs count="71">
    <xf numFmtId="0" fontId="0" fillId="0" borderId="0" xfId="0"/>
    <xf numFmtId="41" fontId="3" fillId="0" borderId="0" xfId="3" applyNumberFormat="1" applyFont="1" applyFill="1" applyAlignment="1">
      <alignment horizontal="left"/>
    </xf>
    <xf numFmtId="0" fontId="5" fillId="0" borderId="0" xfId="3" applyFont="1" applyFill="1"/>
    <xf numFmtId="0" fontId="6" fillId="0" borderId="0" xfId="2" applyFont="1" applyFill="1"/>
    <xf numFmtId="0" fontId="7" fillId="0" borderId="0" xfId="2" applyFont="1" applyFill="1"/>
    <xf numFmtId="0" fontId="9" fillId="0" borderId="0" xfId="3" applyFont="1" applyFill="1" applyAlignment="1">
      <alignment horizontal="center"/>
    </xf>
    <xf numFmtId="41" fontId="3" fillId="0" borderId="0" xfId="3" applyNumberFormat="1" applyFont="1" applyFill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4" fillId="0" borderId="0" xfId="3" applyFont="1" applyFill="1" applyAlignment="1">
      <alignment horizontal="left"/>
    </xf>
    <xf numFmtId="0" fontId="10" fillId="0" borderId="0" xfId="3" applyFont="1" applyFill="1" applyAlignment="1">
      <alignment horizontal="right"/>
    </xf>
    <xf numFmtId="41" fontId="4" fillId="0" borderId="1" xfId="3" applyNumberFormat="1" applyFont="1" applyFill="1" applyBorder="1"/>
    <xf numFmtId="41" fontId="5" fillId="0" borderId="0" xfId="3" applyNumberFormat="1" applyFont="1" applyFill="1"/>
    <xf numFmtId="164" fontId="4" fillId="0" borderId="0" xfId="3" applyNumberFormat="1" applyFont="1" applyFill="1" applyAlignment="1">
      <alignment horizontal="left"/>
    </xf>
    <xf numFmtId="1" fontId="4" fillId="0" borderId="0" xfId="3" applyNumberFormat="1" applyFont="1" applyFill="1"/>
    <xf numFmtId="43" fontId="5" fillId="0" borderId="0" xfId="1" applyFont="1" applyFill="1"/>
    <xf numFmtId="41" fontId="4" fillId="0" borderId="3" xfId="3" applyNumberFormat="1" applyFont="1" applyFill="1" applyBorder="1"/>
    <xf numFmtId="43" fontId="4" fillId="0" borderId="0" xfId="1" applyFont="1" applyFill="1" applyBorder="1"/>
    <xf numFmtId="43" fontId="4" fillId="0" borderId="0" xfId="1" applyFont="1" applyFill="1"/>
    <xf numFmtId="43" fontId="3" fillId="0" borderId="0" xfId="1" applyFont="1" applyFill="1"/>
    <xf numFmtId="41" fontId="5" fillId="0" borderId="0" xfId="3" applyNumberFormat="1" applyFont="1" applyFill="1" applyAlignment="1">
      <alignment horizontal="center"/>
    </xf>
    <xf numFmtId="41" fontId="3" fillId="0" borderId="3" xfId="3" applyNumberFormat="1" applyFont="1" applyFill="1" applyBorder="1"/>
    <xf numFmtId="0" fontId="4" fillId="0" borderId="0" xfId="3" applyFont="1" applyFill="1" applyAlignment="1">
      <alignment horizontal="right"/>
    </xf>
    <xf numFmtId="41" fontId="4" fillId="0" borderId="0" xfId="3" applyNumberFormat="1" applyFont="1" applyFill="1" applyAlignment="1">
      <alignment horizontal="center"/>
    </xf>
    <xf numFmtId="41" fontId="4" fillId="0" borderId="2" xfId="3" applyNumberFormat="1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41" fontId="4" fillId="0" borderId="4" xfId="3" applyNumberFormat="1" applyFont="1" applyFill="1" applyBorder="1"/>
    <xf numFmtId="41" fontId="4" fillId="0" borderId="0" xfId="3" applyNumberFormat="1" applyFont="1" applyFill="1" applyAlignment="1">
      <alignment horizontal="left"/>
    </xf>
    <xf numFmtId="0" fontId="5" fillId="0" borderId="0" xfId="3" applyFont="1" applyFill="1" applyAlignment="1">
      <alignment horizontal="center"/>
    </xf>
    <xf numFmtId="41" fontId="5" fillId="0" borderId="0" xfId="3" applyNumberFormat="1" applyFont="1" applyFill="1" applyAlignment="1">
      <alignment horizontal="left"/>
    </xf>
    <xf numFmtId="41" fontId="4" fillId="0" borderId="5" xfId="3" applyNumberFormat="1" applyFont="1" applyFill="1" applyBorder="1"/>
    <xf numFmtId="41" fontId="4" fillId="0" borderId="0" xfId="3" applyNumberFormat="1" applyFont="1" applyFill="1" applyAlignment="1">
      <alignment horizontal="right"/>
    </xf>
    <xf numFmtId="41" fontId="4" fillId="0" borderId="0" xfId="3" applyNumberFormat="1" applyFont="1" applyFill="1"/>
    <xf numFmtId="0" fontId="3" fillId="0" borderId="0" xfId="3" applyFont="1" applyFill="1" applyAlignment="1">
      <alignment horizontal="center"/>
    </xf>
    <xf numFmtId="0" fontId="3" fillId="0" borderId="2" xfId="3" applyFont="1" applyFill="1" applyBorder="1" applyAlignment="1">
      <alignment horizontal="center"/>
    </xf>
    <xf numFmtId="41" fontId="5" fillId="0" borderId="6" xfId="3" applyNumberFormat="1" applyFont="1" applyFill="1" applyBorder="1"/>
    <xf numFmtId="41" fontId="5" fillId="0" borderId="5" xfId="3" applyNumberFormat="1" applyFont="1" applyFill="1" applyBorder="1"/>
    <xf numFmtId="41" fontId="3" fillId="0" borderId="5" xfId="3" applyNumberFormat="1" applyFont="1" applyFill="1" applyBorder="1"/>
    <xf numFmtId="41" fontId="4" fillId="3" borderId="2" xfId="3" quotePrefix="1" applyNumberFormat="1" applyFont="1" applyFill="1" applyBorder="1" applyAlignment="1">
      <alignment horizontal="center"/>
    </xf>
    <xf numFmtId="41" fontId="5" fillId="3" borderId="1" xfId="3" applyNumberFormat="1" applyFont="1" applyFill="1" applyBorder="1"/>
    <xf numFmtId="0" fontId="6" fillId="0" borderId="0" xfId="3" applyFont="1" applyFill="1"/>
    <xf numFmtId="0" fontId="8" fillId="0" borderId="0" xfId="3" applyFont="1" applyFill="1"/>
    <xf numFmtId="0" fontId="4" fillId="0" borderId="0" xfId="3" applyFont="1" applyFill="1"/>
    <xf numFmtId="0" fontId="7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41" fontId="3" fillId="0" borderId="0" xfId="3" applyNumberFormat="1" applyFont="1" applyFill="1"/>
    <xf numFmtId="41" fontId="3" fillId="0" borderId="0" xfId="3" applyNumberFormat="1" applyFont="1" applyFill="1" applyAlignment="1">
      <alignment horizontal="right"/>
    </xf>
    <xf numFmtId="41" fontId="2" fillId="0" borderId="0" xfId="3" applyNumberFormat="1" applyFill="1"/>
    <xf numFmtId="0" fontId="3" fillId="0" borderId="0" xfId="3" applyFont="1" applyFill="1" applyAlignment="1">
      <alignment horizontal="right"/>
    </xf>
    <xf numFmtId="0" fontId="3" fillId="0" borderId="0" xfId="3" applyFont="1" applyFill="1"/>
    <xf numFmtId="41" fontId="7" fillId="0" borderId="0" xfId="3" applyNumberFormat="1" applyFont="1" applyFill="1" applyAlignment="1">
      <alignment horizontal="right"/>
    </xf>
    <xf numFmtId="41" fontId="4" fillId="3" borderId="1" xfId="3" applyNumberFormat="1" applyFont="1" applyFill="1" applyBorder="1"/>
    <xf numFmtId="0" fontId="4" fillId="3" borderId="2" xfId="3" applyFont="1" applyFill="1" applyBorder="1"/>
    <xf numFmtId="0" fontId="4" fillId="3" borderId="0" xfId="3" applyFont="1" applyFill="1"/>
    <xf numFmtId="14" fontId="4" fillId="3" borderId="2" xfId="3" quotePrefix="1" applyNumberFormat="1" applyFont="1" applyFill="1" applyBorder="1" applyAlignment="1">
      <alignment horizontal="center"/>
    </xf>
    <xf numFmtId="41" fontId="4" fillId="3" borderId="0" xfId="3" applyNumberFormat="1" applyFont="1" applyFill="1"/>
    <xf numFmtId="41" fontId="11" fillId="0" borderId="0" xfId="3" applyNumberFormat="1" applyFont="1" applyFill="1" applyAlignment="1">
      <alignment horizontal="right"/>
    </xf>
    <xf numFmtId="41" fontId="2" fillId="0" borderId="1" xfId="3" applyNumberFormat="1" applyFill="1" applyBorder="1"/>
    <xf numFmtId="41" fontId="4" fillId="3" borderId="2" xfId="3" applyNumberFormat="1" applyFont="1" applyFill="1" applyBorder="1"/>
    <xf numFmtId="0" fontId="2" fillId="0" borderId="0" xfId="3" applyFill="1"/>
    <xf numFmtId="41" fontId="5" fillId="3" borderId="0" xfId="3" applyNumberFormat="1" applyFont="1" applyFill="1"/>
    <xf numFmtId="41" fontId="4" fillId="0" borderId="2" xfId="3" applyNumberFormat="1" applyFont="1" applyFill="1" applyBorder="1"/>
    <xf numFmtId="41" fontId="5" fillId="3" borderId="4" xfId="3" applyNumberFormat="1" applyFont="1" applyFill="1" applyBorder="1"/>
    <xf numFmtId="43" fontId="4" fillId="3" borderId="2" xfId="1" applyFont="1" applyFill="1" applyBorder="1"/>
    <xf numFmtId="43" fontId="4" fillId="0" borderId="0" xfId="1" applyFont="1" applyFill="1" applyAlignment="1">
      <alignment horizontal="center"/>
    </xf>
    <xf numFmtId="9" fontId="3" fillId="0" borderId="0" xfId="3" applyNumberFormat="1" applyFont="1" applyFill="1"/>
    <xf numFmtId="15" fontId="5" fillId="0" borderId="0" xfId="3" applyNumberFormat="1" applyFont="1" applyFill="1"/>
    <xf numFmtId="41" fontId="14" fillId="0" borderId="1" xfId="3" applyNumberFormat="1" applyFont="1" applyFill="1" applyBorder="1" applyAlignment="1">
      <alignment horizontal="center"/>
    </xf>
    <xf numFmtId="14" fontId="4" fillId="3" borderId="0" xfId="3" quotePrefix="1" applyNumberFormat="1" applyFont="1" applyFill="1" applyAlignment="1">
      <alignment horizontal="center"/>
    </xf>
    <xf numFmtId="41" fontId="4" fillId="3" borderId="4" xfId="3" applyNumberFormat="1" applyFont="1" applyFill="1" applyBorder="1"/>
    <xf numFmtId="41" fontId="4" fillId="0" borderId="7" xfId="3" applyNumberFormat="1" applyFont="1" applyFill="1" applyBorder="1"/>
    <xf numFmtId="41" fontId="2" fillId="0" borderId="0" xfId="3" applyNumberFormat="1" applyFont="1" applyFill="1"/>
  </cellXfs>
  <cellStyles count="4">
    <cellStyle name="Comma" xfId="1" builtinId="3"/>
    <cellStyle name="Normal" xfId="0" builtinId="0"/>
    <cellStyle name="Normal_9010a" xfId="2" xr:uid="{00000000-0005-0000-0000-000002000000}"/>
    <cellStyle name="Normal_Special District Budget sheet and Instructions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40</xdr:row>
      <xdr:rowOff>47625</xdr:rowOff>
    </xdr:from>
    <xdr:to>
      <xdr:col>11</xdr:col>
      <xdr:colOff>504825</xdr:colOff>
      <xdr:row>41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D4652AA-9A63-4B97-957E-C9B84EB9E86E}"/>
            </a:ext>
          </a:extLst>
        </xdr:cNvPr>
        <xdr:cNvSpPr>
          <a:spLocks noChangeShapeType="1"/>
        </xdr:cNvSpPr>
      </xdr:nvSpPr>
      <xdr:spPr bwMode="auto">
        <a:xfrm flipV="1">
          <a:off x="8260080" y="8366760"/>
          <a:ext cx="0" cy="19812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125</xdr:row>
      <xdr:rowOff>47625</xdr:rowOff>
    </xdr:from>
    <xdr:to>
      <xdr:col>11</xdr:col>
      <xdr:colOff>561975</xdr:colOff>
      <xdr:row>126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4C53E93-D06C-41F9-B1E2-DEDDEBDFEA53}"/>
            </a:ext>
          </a:extLst>
        </xdr:cNvPr>
        <xdr:cNvSpPr>
          <a:spLocks noChangeShapeType="1"/>
        </xdr:cNvSpPr>
      </xdr:nvSpPr>
      <xdr:spPr bwMode="auto">
        <a:xfrm flipV="1">
          <a:off x="8321040" y="26075640"/>
          <a:ext cx="0" cy="19812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4A6E-0725-4549-8045-9DCB0B2F3E12}">
  <sheetPr>
    <pageSetUpPr fitToPage="1"/>
  </sheetPr>
  <dimension ref="A1:BI175"/>
  <sheetViews>
    <sheetView tabSelected="1" showOutlineSymbols="0" zoomScale="80" zoomScaleNormal="80" workbookViewId="0">
      <selection activeCell="J58" sqref="J58"/>
    </sheetView>
  </sheetViews>
  <sheetFormatPr defaultColWidth="11.140625" defaultRowHeight="15" x14ac:dyDescent="0.2"/>
  <cols>
    <col min="1" max="1" width="44.140625" style="2" customWidth="1"/>
    <col min="2" max="2" width="1.5703125" style="2" customWidth="1"/>
    <col min="3" max="3" width="13.7109375" style="2" customWidth="1"/>
    <col min="4" max="4" width="2.7109375" style="2" customWidth="1"/>
    <col min="5" max="5" width="1.7109375" style="2" customWidth="1"/>
    <col min="6" max="6" width="15.7109375" style="2" customWidth="1"/>
    <col min="7" max="7" width="1.7109375" style="2" customWidth="1"/>
    <col min="8" max="8" width="15.7109375" style="2" customWidth="1"/>
    <col min="9" max="9" width="1.7109375" style="2" customWidth="1"/>
    <col min="10" max="10" width="15.7109375" style="2" customWidth="1"/>
    <col min="11" max="11" width="1.7109375" style="2" customWidth="1"/>
    <col min="12" max="12" width="20.28515625" style="2" customWidth="1"/>
    <col min="13" max="13" width="14.5703125" style="2" hidden="1" customWidth="1"/>
    <col min="14" max="14" width="13.85546875" style="2" hidden="1" customWidth="1"/>
    <col min="15" max="19" width="15.7109375" style="2" customWidth="1"/>
    <col min="20" max="20" width="12.140625" style="2" bestFit="1" customWidth="1"/>
    <col min="21" max="21" width="16.28515625" style="2" customWidth="1"/>
    <col min="22" max="22" width="21.140625" style="2" customWidth="1"/>
    <col min="23" max="16384" width="11.140625" style="2"/>
  </cols>
  <sheetData>
    <row r="1" spans="1:61" ht="17.100000000000001" customHeight="1" x14ac:dyDescent="0.25">
      <c r="A1" s="39" t="s">
        <v>80</v>
      </c>
      <c r="B1" s="41"/>
      <c r="C1" s="41"/>
      <c r="D1" s="41"/>
      <c r="E1" s="41"/>
      <c r="F1" s="48" t="s">
        <v>114</v>
      </c>
      <c r="G1" s="41"/>
      <c r="H1" s="1"/>
      <c r="I1" s="41"/>
      <c r="K1" s="41"/>
      <c r="L1" s="43"/>
      <c r="M1" s="43"/>
      <c r="N1" s="43"/>
      <c r="O1" s="43"/>
      <c r="P1" s="43"/>
      <c r="Q1" s="43"/>
      <c r="R1" s="43"/>
      <c r="S1" s="43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61" ht="17.100000000000001" customHeight="1" x14ac:dyDescent="0.2">
      <c r="A2" s="65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1:61" ht="17.100000000000001" customHeight="1" x14ac:dyDescent="0.25">
      <c r="A3" s="3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</row>
    <row r="4" spans="1:61" ht="17.100000000000001" customHeight="1" x14ac:dyDescent="0.25">
      <c r="A4" s="4" t="s">
        <v>113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</row>
    <row r="5" spans="1:61" ht="17.100000000000001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</row>
    <row r="6" spans="1:61" ht="17.100000000000001" customHeight="1" x14ac:dyDescent="0.25">
      <c r="B6" s="41"/>
      <c r="E6" s="41"/>
      <c r="G6" s="41"/>
      <c r="H6" s="41"/>
      <c r="J6" s="47" t="s">
        <v>124</v>
      </c>
      <c r="K6" s="43"/>
      <c r="L6" s="66">
        <v>923874.57</v>
      </c>
      <c r="M6" s="31"/>
      <c r="N6" s="31"/>
      <c r="O6" s="31"/>
      <c r="P6" s="31"/>
      <c r="Q6" s="31"/>
      <c r="R6" s="31"/>
      <c r="S6" s="3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</row>
    <row r="7" spans="1:61" ht="17.100000000000001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3"/>
      <c r="L7" s="55"/>
      <c r="M7" s="31"/>
      <c r="N7" s="31"/>
      <c r="O7" s="31"/>
      <c r="P7" s="31"/>
      <c r="Q7" s="31"/>
      <c r="R7" s="31"/>
      <c r="S7" s="3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</row>
    <row r="8" spans="1:61" ht="17.100000000000001" customHeight="1" x14ac:dyDescent="0.25">
      <c r="A8" s="40" t="s">
        <v>115</v>
      </c>
      <c r="B8" s="41"/>
      <c r="E8" s="41"/>
      <c r="I8" s="41"/>
      <c r="J8" s="41"/>
      <c r="K8" s="43"/>
      <c r="L8" s="31"/>
      <c r="M8" s="31"/>
      <c r="N8" s="31"/>
      <c r="O8" s="31"/>
      <c r="P8" s="31"/>
      <c r="Q8" s="31"/>
      <c r="R8" s="31"/>
      <c r="S8" s="3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</row>
    <row r="9" spans="1:61" ht="17.100000000000001" customHeight="1" x14ac:dyDescent="0.2">
      <c r="B9" s="41"/>
      <c r="C9" s="41"/>
      <c r="D9" s="41"/>
      <c r="E9" s="41"/>
      <c r="I9" s="41"/>
      <c r="K9" s="43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</row>
    <row r="10" spans="1:61" ht="17.100000000000001" customHeight="1" x14ac:dyDescent="0.25">
      <c r="B10" s="41"/>
      <c r="C10" s="41"/>
      <c r="D10" s="41"/>
      <c r="E10" s="41"/>
      <c r="F10" s="42" t="s">
        <v>81</v>
      </c>
      <c r="G10" s="41"/>
      <c r="H10" s="42" t="s">
        <v>82</v>
      </c>
      <c r="I10" s="41"/>
      <c r="J10" s="6" t="str">
        <f>+F1</f>
        <v>2023-24</v>
      </c>
      <c r="K10" s="43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</row>
    <row r="11" spans="1:61" ht="17.100000000000001" customHeight="1" x14ac:dyDescent="0.25">
      <c r="A11" s="41"/>
      <c r="B11" s="41"/>
      <c r="C11" s="41"/>
      <c r="D11" s="41"/>
      <c r="E11" s="41"/>
      <c r="F11" s="43" t="s">
        <v>109</v>
      </c>
      <c r="G11" s="43"/>
      <c r="H11" s="43" t="str">
        <f>+F11</f>
        <v>2022-23</v>
      </c>
      <c r="I11" s="41"/>
      <c r="J11" s="43" t="s">
        <v>1</v>
      </c>
      <c r="K11" s="43"/>
      <c r="M11" s="32" t="str">
        <f>+F1</f>
        <v>2023-24</v>
      </c>
      <c r="N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</row>
    <row r="12" spans="1:61" ht="17.100000000000001" customHeight="1" x14ac:dyDescent="0.25">
      <c r="A12" s="41"/>
      <c r="B12" s="41"/>
      <c r="C12" s="43" t="s">
        <v>2</v>
      </c>
      <c r="D12" s="43"/>
      <c r="E12" s="41"/>
      <c r="F12" s="43" t="s">
        <v>73</v>
      </c>
      <c r="G12" s="43"/>
      <c r="H12" s="43" t="s">
        <v>3</v>
      </c>
      <c r="I12" s="41"/>
      <c r="J12" s="43" t="s">
        <v>3</v>
      </c>
      <c r="K12" s="43"/>
      <c r="L12" s="41"/>
      <c r="M12" s="42" t="s">
        <v>7</v>
      </c>
      <c r="N12" s="42" t="s">
        <v>68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</row>
    <row r="13" spans="1:61" ht="17.100000000000001" customHeight="1" x14ac:dyDescent="0.25">
      <c r="A13" s="41"/>
      <c r="B13" s="41"/>
      <c r="C13" s="7" t="s">
        <v>4</v>
      </c>
      <c r="D13" s="43"/>
      <c r="E13" s="41"/>
      <c r="F13" s="7" t="s">
        <v>3</v>
      </c>
      <c r="G13" s="43"/>
      <c r="H13" s="7" t="s">
        <v>5</v>
      </c>
      <c r="I13" s="41"/>
      <c r="J13" s="7" t="s">
        <v>6</v>
      </c>
      <c r="K13" s="43"/>
      <c r="M13" s="33" t="s">
        <v>70</v>
      </c>
      <c r="N13" s="33" t="s">
        <v>69</v>
      </c>
      <c r="Q13" s="8"/>
      <c r="R13" s="9"/>
      <c r="T13" s="8"/>
      <c r="U13" s="9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</row>
    <row r="14" spans="1:61" ht="16.5" customHeight="1" x14ac:dyDescent="0.2">
      <c r="A14" s="41" t="s">
        <v>8</v>
      </c>
      <c r="B14" s="41"/>
      <c r="C14" s="43">
        <v>411110</v>
      </c>
      <c r="D14" s="43"/>
      <c r="E14" s="41"/>
      <c r="F14" s="10">
        <v>87135</v>
      </c>
      <c r="G14" s="31"/>
      <c r="H14" s="10">
        <v>84569.67</v>
      </c>
      <c r="I14" s="31"/>
      <c r="J14" s="56">
        <f>+ROUND(H14*1.04, 0)</f>
        <v>87952</v>
      </c>
      <c r="K14" s="46" t="s">
        <v>86</v>
      </c>
      <c r="L14" s="11"/>
      <c r="M14" s="11"/>
      <c r="N14" s="11">
        <f t="shared" ref="N14:N35" si="0">+J14-M14</f>
        <v>87952</v>
      </c>
      <c r="O14" s="11"/>
      <c r="P14" s="11"/>
      <c r="Q14" s="12"/>
      <c r="R14" s="41"/>
      <c r="S14" s="11"/>
      <c r="T14" s="12"/>
      <c r="U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</row>
    <row r="15" spans="1:61" ht="17.100000000000001" customHeight="1" x14ac:dyDescent="0.2">
      <c r="A15" s="41" t="s">
        <v>10</v>
      </c>
      <c r="B15" s="41"/>
      <c r="C15" s="43">
        <v>412110</v>
      </c>
      <c r="D15" s="43"/>
      <c r="E15" s="41"/>
      <c r="F15" s="10">
        <v>1879</v>
      </c>
      <c r="G15" s="31"/>
      <c r="H15" s="10">
        <v>1803.21</v>
      </c>
      <c r="I15" s="31"/>
      <c r="J15" s="56">
        <f>+ROUND(H15*1, 0)</f>
        <v>1803</v>
      </c>
      <c r="K15" s="46" t="s">
        <v>85</v>
      </c>
      <c r="L15" s="11"/>
      <c r="M15" s="11"/>
      <c r="N15" s="11">
        <f t="shared" si="0"/>
        <v>1803</v>
      </c>
      <c r="O15" s="11"/>
      <c r="P15" s="31"/>
      <c r="Q15" s="12"/>
      <c r="R15" s="41"/>
      <c r="S15" s="11"/>
      <c r="T15" s="12"/>
      <c r="U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</row>
    <row r="16" spans="1:61" ht="17.100000000000001" customHeight="1" x14ac:dyDescent="0.2">
      <c r="A16" s="41" t="s">
        <v>11</v>
      </c>
      <c r="B16" s="41"/>
      <c r="C16" s="43">
        <v>414110</v>
      </c>
      <c r="D16" s="43"/>
      <c r="E16" s="41"/>
      <c r="F16" s="10">
        <v>33</v>
      </c>
      <c r="G16" s="31"/>
      <c r="H16" s="10"/>
      <c r="I16" s="31"/>
      <c r="J16" s="56">
        <f>+ROUND(H16*1, 0)</f>
        <v>0</v>
      </c>
      <c r="K16" s="46" t="s">
        <v>85</v>
      </c>
      <c r="L16" s="11"/>
      <c r="M16" s="11"/>
      <c r="N16" s="11">
        <f t="shared" si="0"/>
        <v>0</v>
      </c>
      <c r="O16" s="11"/>
      <c r="P16" s="46"/>
      <c r="Q16" s="12"/>
      <c r="R16" s="41"/>
      <c r="S16" s="11"/>
      <c r="T16" s="12"/>
      <c r="U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</row>
    <row r="17" spans="1:61" ht="16.5" customHeight="1" x14ac:dyDescent="0.2">
      <c r="A17" s="41" t="s">
        <v>12</v>
      </c>
      <c r="B17" s="41"/>
      <c r="C17" s="43">
        <v>416110</v>
      </c>
      <c r="D17" s="43"/>
      <c r="E17" s="41"/>
      <c r="F17" s="10">
        <v>2139</v>
      </c>
      <c r="G17" s="31"/>
      <c r="H17" s="10">
        <v>1665.4</v>
      </c>
      <c r="I17" s="31"/>
      <c r="J17" s="56">
        <f>+ROUND(H17*1.04, 0)</f>
        <v>1732</v>
      </c>
      <c r="K17" s="46" t="s">
        <v>9</v>
      </c>
      <c r="L17" s="11"/>
      <c r="M17" s="11"/>
      <c r="N17" s="11">
        <f t="shared" si="0"/>
        <v>1732</v>
      </c>
      <c r="O17" s="11"/>
      <c r="P17" s="11"/>
      <c r="Q17" s="12"/>
      <c r="R17" s="41"/>
      <c r="S17" s="11"/>
      <c r="T17" s="12"/>
      <c r="U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</row>
    <row r="18" spans="1:61" ht="17.100000000000001" customHeight="1" x14ac:dyDescent="0.2">
      <c r="A18" s="41" t="s">
        <v>13</v>
      </c>
      <c r="B18" s="41"/>
      <c r="C18" s="43">
        <v>441110</v>
      </c>
      <c r="D18" s="43"/>
      <c r="E18" s="41"/>
      <c r="F18" s="10">
        <v>9000</v>
      </c>
      <c r="G18" s="31"/>
      <c r="H18" s="10">
        <v>13737.27</v>
      </c>
      <c r="I18" s="31"/>
      <c r="J18" s="57">
        <v>18000</v>
      </c>
      <c r="K18" s="58"/>
      <c r="L18" s="11"/>
      <c r="M18" s="11"/>
      <c r="N18" s="11">
        <f t="shared" si="0"/>
        <v>18000</v>
      </c>
      <c r="O18" s="11"/>
      <c r="P18" s="11"/>
      <c r="Q18" s="12"/>
      <c r="R18" s="41"/>
      <c r="S18" s="11"/>
      <c r="T18" s="12"/>
      <c r="U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</row>
    <row r="19" spans="1:61" ht="17.100000000000001" customHeight="1" x14ac:dyDescent="0.2">
      <c r="A19" s="41" t="s">
        <v>90</v>
      </c>
      <c r="B19" s="41"/>
      <c r="C19" s="43">
        <v>451112</v>
      </c>
      <c r="D19" s="43"/>
      <c r="E19" s="41"/>
      <c r="F19" s="10">
        <v>19313</v>
      </c>
      <c r="G19" s="31"/>
      <c r="H19" s="10">
        <v>17716.04</v>
      </c>
      <c r="I19" s="31"/>
      <c r="J19" s="38"/>
      <c r="K19" s="11"/>
      <c r="L19" s="11"/>
      <c r="M19" s="11"/>
      <c r="N19" s="11">
        <f t="shared" si="0"/>
        <v>0</v>
      </c>
      <c r="O19" s="11"/>
      <c r="P19" s="11"/>
      <c r="Q19" s="13"/>
      <c r="R19" s="13"/>
      <c r="S19" s="11"/>
      <c r="T19" s="12"/>
      <c r="U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</row>
    <row r="20" spans="1:61" ht="17.100000000000001" customHeight="1" x14ac:dyDescent="0.2">
      <c r="A20" s="41" t="s">
        <v>14</v>
      </c>
      <c r="B20" s="41"/>
      <c r="C20" s="43">
        <v>458110</v>
      </c>
      <c r="D20" s="43"/>
      <c r="E20" s="41"/>
      <c r="F20" s="10">
        <v>842</v>
      </c>
      <c r="G20" s="31"/>
      <c r="H20" s="10">
        <v>675.81</v>
      </c>
      <c r="I20" s="31"/>
      <c r="J20" s="56">
        <f>+ROUND(H20*1, 0)</f>
        <v>676</v>
      </c>
      <c r="K20" s="46" t="s">
        <v>78</v>
      </c>
      <c r="L20" s="11"/>
      <c r="M20" s="11"/>
      <c r="N20" s="11">
        <f t="shared" si="0"/>
        <v>676</v>
      </c>
      <c r="O20" s="11"/>
      <c r="P20" s="11"/>
      <c r="Q20" s="13"/>
      <c r="R20" s="13"/>
      <c r="S20" s="11"/>
      <c r="T20" s="12"/>
      <c r="U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</row>
    <row r="21" spans="1:61" ht="17.100000000000001" customHeight="1" x14ac:dyDescent="0.2">
      <c r="A21" s="41" t="s">
        <v>74</v>
      </c>
      <c r="B21" s="41"/>
      <c r="C21" s="43">
        <v>459119</v>
      </c>
      <c r="D21" s="43"/>
      <c r="E21" s="41"/>
      <c r="F21" s="10"/>
      <c r="G21" s="31"/>
      <c r="H21" s="10"/>
      <c r="I21" s="31"/>
      <c r="J21" s="38"/>
      <c r="K21" s="11"/>
      <c r="L21" s="11"/>
      <c r="M21" s="11"/>
      <c r="N21" s="11">
        <f t="shared" si="0"/>
        <v>0</v>
      </c>
      <c r="O21" s="11"/>
      <c r="P21" s="11"/>
      <c r="Q21" s="13"/>
      <c r="R21" s="13"/>
      <c r="S21" s="11"/>
      <c r="T21" s="12"/>
      <c r="U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</row>
    <row r="22" spans="1:61" ht="17.100000000000001" customHeight="1" x14ac:dyDescent="0.2">
      <c r="A22" s="41" t="s">
        <v>79</v>
      </c>
      <c r="B22" s="41"/>
      <c r="C22" s="43">
        <v>469150</v>
      </c>
      <c r="D22" s="43"/>
      <c r="E22" s="41"/>
      <c r="F22" s="10"/>
      <c r="G22" s="31"/>
      <c r="H22" s="10">
        <v>20694.650000000001</v>
      </c>
      <c r="I22" s="31"/>
      <c r="J22" s="38"/>
      <c r="K22" s="11"/>
      <c r="L22" s="11"/>
      <c r="M22" s="11"/>
      <c r="N22" s="11">
        <f t="shared" si="0"/>
        <v>0</v>
      </c>
      <c r="O22" s="11"/>
      <c r="P22" s="11"/>
      <c r="Q22" s="13"/>
      <c r="R22" s="13"/>
      <c r="S22" s="11"/>
      <c r="T22" s="12"/>
      <c r="U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</row>
    <row r="23" spans="1:61" ht="17.100000000000001" customHeight="1" x14ac:dyDescent="0.2">
      <c r="A23" s="41" t="s">
        <v>15</v>
      </c>
      <c r="B23" s="41"/>
      <c r="C23" s="43">
        <v>469840</v>
      </c>
      <c r="D23" s="43"/>
      <c r="E23" s="41"/>
      <c r="F23" s="10">
        <v>613</v>
      </c>
      <c r="G23" s="31"/>
      <c r="H23" s="10">
        <v>613</v>
      </c>
      <c r="I23" s="31"/>
      <c r="J23" s="38">
        <v>613</v>
      </c>
      <c r="K23" s="11"/>
      <c r="L23" s="11"/>
      <c r="M23" s="11"/>
      <c r="N23" s="11">
        <f t="shared" si="0"/>
        <v>613</v>
      </c>
      <c r="O23" s="11"/>
      <c r="P23" s="11"/>
      <c r="Q23" s="11"/>
      <c r="R23" s="11"/>
      <c r="S23" s="11"/>
      <c r="T23" s="13"/>
      <c r="U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</row>
    <row r="24" spans="1:61" ht="17.100000000000001" customHeight="1" x14ac:dyDescent="0.2">
      <c r="A24" s="41" t="s">
        <v>16</v>
      </c>
      <c r="C24" s="43">
        <v>469870</v>
      </c>
      <c r="D24" s="43"/>
      <c r="E24" s="41"/>
      <c r="F24" s="10">
        <v>400000</v>
      </c>
      <c r="G24" s="31"/>
      <c r="H24" s="10">
        <v>320000</v>
      </c>
      <c r="I24" s="31"/>
      <c r="J24" s="38">
        <v>400000</v>
      </c>
      <c r="K24" s="11"/>
      <c r="L24" s="31"/>
      <c r="M24" s="11"/>
      <c r="N24" s="11">
        <f t="shared" si="0"/>
        <v>400000</v>
      </c>
      <c r="O24" s="31"/>
      <c r="P24" s="31"/>
      <c r="Q24" s="31"/>
      <c r="R24" s="31"/>
      <c r="S24" s="3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</row>
    <row r="25" spans="1:61" ht="17.100000000000001" customHeight="1" x14ac:dyDescent="0.2">
      <c r="A25" s="41" t="s">
        <v>91</v>
      </c>
      <c r="B25" s="41"/>
      <c r="C25" s="43">
        <v>472311</v>
      </c>
      <c r="D25" s="43"/>
      <c r="E25" s="41"/>
      <c r="F25" s="10"/>
      <c r="G25" s="31"/>
      <c r="H25" s="10"/>
      <c r="I25" s="31"/>
      <c r="J25" s="38"/>
      <c r="K25" s="11"/>
      <c r="L25" s="31"/>
      <c r="M25" s="11"/>
      <c r="N25" s="11">
        <f t="shared" si="0"/>
        <v>0</v>
      </c>
      <c r="O25" s="31"/>
      <c r="P25" s="31"/>
      <c r="Q25" s="31"/>
      <c r="R25" s="31"/>
      <c r="S25" s="3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</row>
    <row r="26" spans="1:61" ht="17.100000000000001" customHeight="1" x14ac:dyDescent="0.2">
      <c r="A26" s="41" t="s">
        <v>17</v>
      </c>
      <c r="B26" s="41"/>
      <c r="C26" s="43">
        <v>483110</v>
      </c>
      <c r="D26" s="43"/>
      <c r="E26" s="41"/>
      <c r="F26" s="10"/>
      <c r="G26" s="31"/>
      <c r="H26" s="10">
        <v>82.35</v>
      </c>
      <c r="I26" s="31"/>
      <c r="J26" s="38"/>
      <c r="K26" s="11"/>
      <c r="L26" s="31"/>
      <c r="M26" s="11"/>
      <c r="N26" s="11">
        <f t="shared" si="0"/>
        <v>0</v>
      </c>
      <c r="O26" s="31"/>
      <c r="P26" s="31"/>
      <c r="Q26" s="31"/>
      <c r="R26" s="31"/>
      <c r="S26" s="3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</row>
    <row r="27" spans="1:61" ht="17.100000000000001" customHeight="1" x14ac:dyDescent="0.2">
      <c r="A27" s="41" t="s">
        <v>89</v>
      </c>
      <c r="B27" s="41"/>
      <c r="C27" s="43">
        <v>483147</v>
      </c>
      <c r="D27" s="43"/>
      <c r="E27" s="41"/>
      <c r="F27" s="10"/>
      <c r="G27" s="31"/>
      <c r="H27" s="10">
        <v>0</v>
      </c>
      <c r="I27" s="31"/>
      <c r="J27" s="38"/>
      <c r="K27" s="11"/>
      <c r="L27" s="31"/>
      <c r="M27" s="11"/>
      <c r="N27" s="11">
        <f t="shared" si="0"/>
        <v>0</v>
      </c>
      <c r="O27" s="31"/>
      <c r="P27" s="31"/>
      <c r="Q27" s="31"/>
      <c r="R27" s="31"/>
      <c r="S27" s="3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</row>
    <row r="28" spans="1:61" ht="17.100000000000001" customHeight="1" x14ac:dyDescent="0.2">
      <c r="A28" s="41" t="s">
        <v>75</v>
      </c>
      <c r="B28" s="41"/>
      <c r="C28" s="43">
        <v>483455</v>
      </c>
      <c r="D28" s="43"/>
      <c r="E28" s="41"/>
      <c r="F28" s="10"/>
      <c r="G28" s="31"/>
      <c r="H28" s="10"/>
      <c r="I28" s="31"/>
      <c r="J28" s="38"/>
      <c r="K28" s="11"/>
      <c r="L28" s="31"/>
      <c r="M28" s="11"/>
      <c r="N28" s="11">
        <f t="shared" si="0"/>
        <v>0</v>
      </c>
      <c r="O28" s="31"/>
      <c r="P28" s="31"/>
      <c r="Q28" s="31"/>
      <c r="R28" s="31"/>
      <c r="S28" s="3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</row>
    <row r="29" spans="1:61" ht="17.100000000000001" customHeight="1" x14ac:dyDescent="0.2">
      <c r="A29" s="41" t="s">
        <v>129</v>
      </c>
      <c r="B29" s="41"/>
      <c r="C29" s="43">
        <v>489107</v>
      </c>
      <c r="D29" s="43"/>
      <c r="E29" s="41"/>
      <c r="F29" s="10"/>
      <c r="G29" s="31"/>
      <c r="H29" s="10">
        <v>12250</v>
      </c>
      <c r="I29" s="31"/>
      <c r="J29" s="59"/>
      <c r="K29" s="11"/>
      <c r="L29" s="31"/>
      <c r="M29" s="11"/>
      <c r="N29" s="11"/>
      <c r="O29" s="31"/>
      <c r="P29" s="31"/>
      <c r="Q29" s="31"/>
      <c r="R29" s="31"/>
      <c r="S29" s="3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</row>
    <row r="30" spans="1:61" ht="17.100000000000001" customHeight="1" x14ac:dyDescent="0.2">
      <c r="A30" s="41" t="s">
        <v>92</v>
      </c>
      <c r="B30" s="41"/>
      <c r="C30" s="43">
        <v>491110</v>
      </c>
      <c r="D30" s="43"/>
      <c r="E30" s="41"/>
      <c r="F30" s="10"/>
      <c r="G30" s="31"/>
      <c r="H30" s="10"/>
      <c r="I30" s="31"/>
      <c r="J30" s="61"/>
      <c r="K30" s="11"/>
      <c r="L30" s="31"/>
      <c r="M30" s="11"/>
      <c r="N30" s="11">
        <f t="shared" si="0"/>
        <v>0</v>
      </c>
      <c r="O30" s="31"/>
      <c r="P30" s="31"/>
      <c r="Q30" s="31"/>
      <c r="R30" s="31"/>
      <c r="S30" s="3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</row>
    <row r="31" spans="1:61" ht="17.100000000000001" customHeight="1" x14ac:dyDescent="0.2">
      <c r="A31" s="41"/>
      <c r="B31" s="41"/>
      <c r="C31" s="43"/>
      <c r="D31" s="43"/>
      <c r="E31" s="41"/>
      <c r="F31" s="31"/>
      <c r="G31" s="31"/>
      <c r="H31" s="31"/>
      <c r="I31" s="31"/>
      <c r="J31" s="11"/>
      <c r="K31" s="11"/>
      <c r="L31" s="31"/>
      <c r="M31" s="11"/>
      <c r="N31" s="11">
        <f t="shared" si="0"/>
        <v>0</v>
      </c>
      <c r="O31" s="31"/>
      <c r="P31" s="31"/>
      <c r="Q31" s="31"/>
      <c r="R31" s="31"/>
      <c r="S31" s="3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</row>
    <row r="32" spans="1:61" ht="17.100000000000001" customHeight="1" x14ac:dyDescent="0.25">
      <c r="A32" s="40" t="s">
        <v>99</v>
      </c>
      <c r="B32" s="41"/>
      <c r="C32" s="43"/>
      <c r="D32" s="43"/>
      <c r="E32" s="41"/>
      <c r="F32" s="31"/>
      <c r="G32" s="31"/>
      <c r="H32" s="31"/>
      <c r="I32" s="31"/>
      <c r="J32" s="11"/>
      <c r="K32" s="11"/>
      <c r="L32" s="11"/>
      <c r="M32" s="11"/>
      <c r="N32" s="11">
        <f t="shared" si="0"/>
        <v>0</v>
      </c>
      <c r="O32" s="11"/>
      <c r="P32" s="11"/>
      <c r="Q32" s="11"/>
      <c r="R32" s="11"/>
      <c r="S32" s="11"/>
      <c r="T32" s="26"/>
      <c r="U32" s="31"/>
      <c r="V32" s="3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</row>
    <row r="33" spans="1:61" ht="17.100000000000001" customHeight="1" x14ac:dyDescent="0.25">
      <c r="A33" s="41" t="s">
        <v>93</v>
      </c>
      <c r="B33" s="41"/>
      <c r="C33" s="43">
        <v>459119</v>
      </c>
      <c r="D33" s="43"/>
      <c r="E33" s="41"/>
      <c r="F33" s="60">
        <v>0</v>
      </c>
      <c r="G33" s="31"/>
      <c r="H33" s="60">
        <v>74908.11</v>
      </c>
      <c r="I33" s="31"/>
      <c r="J33" s="38">
        <v>0</v>
      </c>
      <c r="K33" s="11"/>
      <c r="L33" s="31"/>
      <c r="M33" s="11"/>
      <c r="N33" s="11">
        <f t="shared" si="0"/>
        <v>0</v>
      </c>
      <c r="O33" s="31"/>
      <c r="P33" s="31"/>
      <c r="Q33" s="31"/>
      <c r="R33" s="31"/>
      <c r="S33" s="3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</row>
    <row r="34" spans="1:61" ht="17.100000000000001" customHeight="1" x14ac:dyDescent="0.25">
      <c r="A34" s="48" t="s">
        <v>104</v>
      </c>
      <c r="B34" s="41"/>
      <c r="C34" s="43">
        <v>483110</v>
      </c>
      <c r="D34" s="43"/>
      <c r="E34" s="41"/>
      <c r="F34" s="60">
        <v>0</v>
      </c>
      <c r="G34" s="31"/>
      <c r="H34" s="60"/>
      <c r="I34" s="31"/>
      <c r="J34" s="38">
        <v>0</v>
      </c>
      <c r="K34" s="11"/>
      <c r="L34" s="31"/>
      <c r="M34" s="11">
        <v>0</v>
      </c>
      <c r="N34" s="11">
        <f t="shared" si="0"/>
        <v>0</v>
      </c>
      <c r="O34" s="31"/>
      <c r="P34" s="31"/>
      <c r="Q34" s="31"/>
      <c r="R34" s="31"/>
      <c r="S34" s="3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</row>
    <row r="35" spans="1:61" ht="17.100000000000001" customHeight="1" x14ac:dyDescent="0.2">
      <c r="A35" s="41"/>
      <c r="B35" s="41"/>
      <c r="C35" s="43"/>
      <c r="D35" s="43"/>
      <c r="E35" s="41"/>
      <c r="F35" s="11"/>
      <c r="G35" s="11"/>
      <c r="H35" s="11"/>
      <c r="I35" s="11"/>
      <c r="J35" s="11"/>
      <c r="K35" s="11"/>
      <c r="L35" s="31"/>
      <c r="M35" s="11"/>
      <c r="N35" s="11">
        <f t="shared" si="0"/>
        <v>0</v>
      </c>
      <c r="O35" s="31"/>
      <c r="P35" s="31"/>
      <c r="Q35" s="31"/>
      <c r="R35" s="31"/>
      <c r="S35" s="3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</row>
    <row r="36" spans="1:61" ht="17.100000000000001" customHeight="1" thickBot="1" x14ac:dyDescent="0.3">
      <c r="A36" s="48"/>
      <c r="B36" s="41"/>
      <c r="C36" s="47" t="s">
        <v>122</v>
      </c>
      <c r="D36" s="47"/>
      <c r="E36" s="41"/>
      <c r="F36" s="15">
        <f>SUM(F14:F35)</f>
        <v>520954</v>
      </c>
      <c r="G36" s="31"/>
      <c r="H36" s="15">
        <f>SUM(H14:H35)</f>
        <v>548715.51</v>
      </c>
      <c r="I36" s="31"/>
      <c r="J36" s="11"/>
      <c r="K36" s="11"/>
      <c r="L36" s="31"/>
      <c r="M36" s="34">
        <f>SUM(M14:M35)</f>
        <v>0</v>
      </c>
      <c r="N36" s="34">
        <f>SUM(N14:N35)</f>
        <v>510776</v>
      </c>
      <c r="O36" s="31"/>
      <c r="P36" s="31"/>
      <c r="Q36" s="31"/>
      <c r="R36" s="31"/>
      <c r="S36" s="3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</row>
    <row r="37" spans="1:61" ht="17.100000000000001" customHeight="1" thickTop="1" x14ac:dyDescent="0.2">
      <c r="E37" s="41"/>
      <c r="F37" s="31"/>
      <c r="G37" s="31"/>
      <c r="H37" s="16"/>
      <c r="I37" s="31"/>
      <c r="J37" s="11"/>
      <c r="K37" s="11"/>
      <c r="L37" s="31"/>
      <c r="M37" s="31"/>
      <c r="N37" s="31"/>
      <c r="O37" s="31"/>
      <c r="P37" s="31"/>
      <c r="Q37" s="31"/>
      <c r="R37" s="31"/>
      <c r="S37" s="3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</row>
    <row r="38" spans="1:61" ht="17.100000000000001" customHeight="1" thickBot="1" x14ac:dyDescent="0.3">
      <c r="A38" s="48"/>
      <c r="B38" s="41"/>
      <c r="C38" s="41"/>
      <c r="D38" s="41"/>
      <c r="E38" s="41"/>
      <c r="F38" s="31"/>
      <c r="G38" s="31"/>
      <c r="H38" s="45" t="s">
        <v>116</v>
      </c>
      <c r="I38" s="31"/>
      <c r="J38" s="15">
        <f>SUM(J14:J35)</f>
        <v>510776</v>
      </c>
      <c r="K38" s="11"/>
      <c r="L38" s="31"/>
      <c r="M38" s="29"/>
      <c r="N38" s="35">
        <f>+J38-M36</f>
        <v>510776</v>
      </c>
      <c r="O38" s="31"/>
      <c r="P38" s="31"/>
      <c r="Q38" s="31"/>
      <c r="R38" s="31"/>
      <c r="S38" s="3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</row>
    <row r="39" spans="1:61" ht="17.100000000000001" customHeight="1" thickTop="1" x14ac:dyDescent="0.2">
      <c r="A39" s="41"/>
      <c r="B39" s="41"/>
      <c r="C39" s="41"/>
      <c r="D39" s="41"/>
      <c r="E39" s="41"/>
      <c r="F39" s="31"/>
      <c r="G39" s="31"/>
      <c r="H39" s="17"/>
      <c r="I39" s="31"/>
      <c r="J39" s="11"/>
      <c r="K39" s="11"/>
      <c r="L39" s="31"/>
      <c r="O39" s="31"/>
      <c r="P39" s="31"/>
      <c r="Q39" s="31"/>
      <c r="R39" s="31"/>
      <c r="S39" s="3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</row>
    <row r="40" spans="1:61" ht="17.100000000000001" customHeight="1" thickBot="1" x14ac:dyDescent="0.3">
      <c r="A40" s="48"/>
      <c r="B40" s="48"/>
      <c r="C40" s="48"/>
      <c r="D40" s="48"/>
      <c r="E40" s="48"/>
      <c r="F40" s="44"/>
      <c r="G40" s="44"/>
      <c r="H40" s="44"/>
      <c r="I40" s="44"/>
      <c r="J40" s="45" t="s">
        <v>117</v>
      </c>
      <c r="K40" s="19"/>
      <c r="L40" s="20">
        <f>+J38+L6</f>
        <v>1434650.5699999998</v>
      </c>
      <c r="O40" s="44"/>
      <c r="P40" s="44"/>
      <c r="Q40" s="44"/>
      <c r="R40" s="44"/>
      <c r="S40" s="44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</row>
    <row r="41" spans="1:61" ht="17.100000000000001" customHeight="1" thickTop="1" x14ac:dyDescent="0.25">
      <c r="A41" s="48"/>
      <c r="B41" s="48"/>
      <c r="C41" s="48"/>
      <c r="D41" s="48"/>
      <c r="E41" s="48"/>
      <c r="F41" s="44"/>
      <c r="G41" s="44"/>
      <c r="H41" s="18"/>
      <c r="I41" s="44"/>
      <c r="J41" s="6"/>
      <c r="K41" s="11"/>
      <c r="L41" s="44"/>
      <c r="O41" s="44"/>
      <c r="P41" s="44"/>
      <c r="Q41" s="44"/>
      <c r="R41" s="44"/>
      <c r="S41" s="44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</row>
    <row r="42" spans="1:61" ht="17.100000000000001" customHeight="1" x14ac:dyDescent="0.25">
      <c r="A42" s="48" t="s">
        <v>118</v>
      </c>
      <c r="B42" s="41"/>
      <c r="C42" s="41"/>
      <c r="D42" s="41"/>
      <c r="E42" s="41"/>
      <c r="F42" s="31"/>
      <c r="G42" s="31"/>
      <c r="H42" s="17"/>
      <c r="I42" s="31"/>
      <c r="J42" s="11"/>
      <c r="K42" s="11"/>
      <c r="L42" s="6" t="s">
        <v>18</v>
      </c>
      <c r="M42" s="6"/>
      <c r="N42" s="6"/>
      <c r="O42" s="6"/>
      <c r="P42" s="6"/>
      <c r="Q42" s="6"/>
      <c r="R42" s="6"/>
      <c r="S42" s="6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</row>
    <row r="43" spans="1:61" ht="17.100000000000001" customHeight="1" x14ac:dyDescent="0.25">
      <c r="F43" s="11"/>
      <c r="G43" s="11"/>
      <c r="H43" s="14"/>
      <c r="I43" s="11"/>
      <c r="J43" s="11"/>
      <c r="K43" s="11"/>
      <c r="L43" s="6" t="s">
        <v>19</v>
      </c>
      <c r="M43" s="6"/>
      <c r="N43" s="6"/>
      <c r="O43" s="6"/>
      <c r="P43" s="6"/>
      <c r="Q43" s="6"/>
      <c r="R43" s="6"/>
      <c r="S43" s="6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</row>
    <row r="44" spans="1:61" ht="17.100000000000001" customHeight="1" x14ac:dyDescent="0.25">
      <c r="A44" s="41" t="s">
        <v>125</v>
      </c>
      <c r="B44" s="58"/>
      <c r="C44" s="58"/>
      <c r="D44" s="58"/>
      <c r="E44" s="41"/>
      <c r="F44" s="31"/>
      <c r="G44" s="31"/>
      <c r="H44" s="17"/>
      <c r="I44" s="31"/>
      <c r="J44" s="11"/>
      <c r="K44" s="11"/>
      <c r="L44" s="6" t="s">
        <v>20</v>
      </c>
      <c r="M44" s="6"/>
      <c r="N44" s="6"/>
      <c r="O44" s="6"/>
      <c r="P44" s="6"/>
      <c r="Q44" s="6"/>
      <c r="R44" s="6"/>
      <c r="S44" s="6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</row>
    <row r="45" spans="1:61" ht="17.100000000000001" customHeight="1" x14ac:dyDescent="0.25">
      <c r="A45" s="41" t="s">
        <v>127</v>
      </c>
      <c r="B45" s="41"/>
      <c r="C45" s="64"/>
      <c r="D45" s="64"/>
      <c r="E45" s="41"/>
      <c r="F45" s="31"/>
      <c r="G45" s="31"/>
      <c r="H45" s="17"/>
      <c r="I45" s="31"/>
      <c r="J45" s="11"/>
      <c r="K45" s="11"/>
      <c r="L45" s="6" t="s">
        <v>21</v>
      </c>
      <c r="M45" s="6"/>
      <c r="N45" s="6"/>
      <c r="O45" s="6"/>
      <c r="P45" s="6"/>
      <c r="Q45" s="6"/>
      <c r="R45" s="6"/>
      <c r="S45" s="6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</row>
    <row r="46" spans="1:61" ht="17.100000000000001" customHeight="1" x14ac:dyDescent="0.25">
      <c r="A46" s="41" t="s">
        <v>126</v>
      </c>
      <c r="B46" s="41"/>
      <c r="C46" s="58"/>
      <c r="D46" s="58"/>
      <c r="E46" s="41"/>
      <c r="F46" s="31"/>
      <c r="G46" s="31"/>
      <c r="H46" s="17"/>
      <c r="I46" s="31"/>
      <c r="J46" s="11"/>
      <c r="K46" s="11"/>
      <c r="M46" s="6"/>
      <c r="N46" s="6"/>
      <c r="O46" s="6"/>
      <c r="P46" s="6"/>
      <c r="Q46" s="6"/>
      <c r="R46" s="6"/>
      <c r="S46" s="6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</row>
    <row r="47" spans="1:61" ht="17.100000000000001" customHeight="1" x14ac:dyDescent="0.25">
      <c r="A47" s="41" t="s">
        <v>128</v>
      </c>
      <c r="B47" s="41"/>
      <c r="C47" s="58"/>
      <c r="D47" s="58"/>
      <c r="E47" s="41"/>
      <c r="F47" s="31"/>
      <c r="G47" s="31"/>
      <c r="H47" s="17"/>
      <c r="I47" s="31"/>
      <c r="J47" s="11"/>
      <c r="K47" s="11"/>
      <c r="M47" s="6"/>
      <c r="N47" s="6"/>
      <c r="O47" s="6"/>
      <c r="P47" s="6"/>
      <c r="Q47" s="6"/>
      <c r="R47" s="6"/>
      <c r="S47" s="6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</row>
    <row r="48" spans="1:61" ht="17.100000000000001" customHeight="1" x14ac:dyDescent="0.25">
      <c r="A48" s="41"/>
      <c r="B48" s="41"/>
      <c r="E48" s="41"/>
      <c r="F48" s="31"/>
      <c r="G48" s="31"/>
      <c r="H48" s="17"/>
      <c r="I48" s="31"/>
      <c r="J48" s="11"/>
      <c r="K48" s="11"/>
      <c r="L48" s="6"/>
      <c r="M48" s="6"/>
      <c r="N48" s="6"/>
      <c r="O48" s="6"/>
      <c r="P48" s="6"/>
      <c r="Q48" s="6"/>
      <c r="R48" s="6"/>
      <c r="S48" s="6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</row>
    <row r="49" spans="1:61" ht="17.100000000000001" customHeight="1" x14ac:dyDescent="0.25">
      <c r="A49" s="40" t="s">
        <v>119</v>
      </c>
      <c r="B49" s="41"/>
      <c r="E49" s="41"/>
      <c r="F49" s="8"/>
      <c r="G49" s="13"/>
      <c r="H49" s="5"/>
      <c r="I49" s="41"/>
      <c r="K49" s="41"/>
      <c r="L49" s="21"/>
      <c r="M49" s="21"/>
      <c r="N49" s="21"/>
      <c r="O49" s="21"/>
      <c r="P49" s="21"/>
      <c r="Q49" s="21"/>
      <c r="R49" s="21"/>
      <c r="S49" s="2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</row>
    <row r="50" spans="1:61" ht="17.100000000000001" customHeight="1" x14ac:dyDescent="0.25">
      <c r="A50" s="48"/>
      <c r="B50" s="41"/>
      <c r="C50" s="41"/>
      <c r="D50" s="41"/>
      <c r="E50" s="41"/>
      <c r="I50" s="41"/>
      <c r="K50" s="22"/>
      <c r="L50" s="31"/>
      <c r="N50" s="41"/>
      <c r="O50" s="31"/>
      <c r="P50" s="31"/>
      <c r="Q50" s="31"/>
      <c r="R50" s="31"/>
      <c r="S50" s="31"/>
      <c r="T50" s="31"/>
      <c r="U50" s="31"/>
      <c r="V50" s="3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</row>
    <row r="51" spans="1:61" ht="17.100000000000001" customHeight="1" x14ac:dyDescent="0.25">
      <c r="A51" s="48"/>
      <c r="B51" s="41"/>
      <c r="C51" s="41"/>
      <c r="D51" s="41"/>
      <c r="E51" s="41"/>
      <c r="F51" s="42" t="str">
        <f>F10</f>
        <v>Budget</v>
      </c>
      <c r="G51" s="41"/>
      <c r="H51" s="42" t="str">
        <f>H10</f>
        <v>Actual</v>
      </c>
      <c r="I51" s="41"/>
      <c r="J51" s="6" t="str">
        <f>J10</f>
        <v>2023-24</v>
      </c>
      <c r="K51" s="22"/>
      <c r="L51" s="31"/>
      <c r="M51" s="32" t="str">
        <f>+M11</f>
        <v>2023-24</v>
      </c>
      <c r="N51" s="41"/>
      <c r="O51" s="31"/>
      <c r="P51" s="31"/>
      <c r="Q51" s="31"/>
      <c r="R51" s="31"/>
      <c r="S51" s="31"/>
      <c r="T51" s="31"/>
      <c r="U51" s="31"/>
      <c r="V51" s="3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</row>
    <row r="52" spans="1:61" ht="17.100000000000001" customHeight="1" x14ac:dyDescent="0.25">
      <c r="A52" s="41"/>
      <c r="B52" s="41"/>
      <c r="C52" s="43" t="s">
        <v>2</v>
      </c>
      <c r="D52" s="43"/>
      <c r="E52" s="41"/>
      <c r="F52" s="43" t="str">
        <f>F11</f>
        <v>2022-23</v>
      </c>
      <c r="G52" s="22"/>
      <c r="H52" s="43" t="str">
        <f>H11</f>
        <v>2022-23</v>
      </c>
      <c r="I52" s="31"/>
      <c r="J52" s="22" t="s">
        <v>22</v>
      </c>
      <c r="K52" s="31"/>
      <c r="L52" s="31"/>
      <c r="M52" s="42" t="s">
        <v>7</v>
      </c>
      <c r="N52" s="42" t="s">
        <v>68</v>
      </c>
      <c r="O52" s="31"/>
      <c r="P52" s="31"/>
      <c r="Q52" s="31"/>
      <c r="R52" s="31"/>
      <c r="S52" s="31"/>
      <c r="T52" s="31"/>
      <c r="U52" s="31"/>
      <c r="V52" s="3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</row>
    <row r="53" spans="1:61" ht="17.100000000000001" customHeight="1" x14ac:dyDescent="0.25">
      <c r="A53" s="41"/>
      <c r="B53" s="41"/>
      <c r="C53" s="7" t="s">
        <v>4</v>
      </c>
      <c r="D53" s="43"/>
      <c r="E53" s="41"/>
      <c r="F53" s="23" t="s">
        <v>23</v>
      </c>
      <c r="G53" s="22"/>
      <c r="H53" s="24" t="s">
        <v>23</v>
      </c>
      <c r="I53" s="31"/>
      <c r="J53" s="23" t="s">
        <v>24</v>
      </c>
      <c r="K53" s="31"/>
      <c r="L53" s="31"/>
      <c r="M53" s="33" t="s">
        <v>70</v>
      </c>
      <c r="N53" s="33" t="s">
        <v>69</v>
      </c>
      <c r="O53" s="31"/>
      <c r="P53" s="31"/>
      <c r="Q53" s="31"/>
      <c r="R53" s="31"/>
      <c r="S53" s="31"/>
      <c r="T53" s="31"/>
      <c r="U53" s="31"/>
      <c r="V53" s="3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</row>
    <row r="54" spans="1:61" ht="17.100000000000001" customHeight="1" x14ac:dyDescent="0.2">
      <c r="A54" s="41" t="s">
        <v>25</v>
      </c>
      <c r="B54" s="41"/>
      <c r="C54" s="43">
        <v>511110</v>
      </c>
      <c r="D54" s="43"/>
      <c r="E54" s="41"/>
      <c r="F54" s="10">
        <v>137000</v>
      </c>
      <c r="G54" s="31"/>
      <c r="H54" s="10">
        <v>99051.1</v>
      </c>
      <c r="I54" s="31"/>
      <c r="J54" s="38">
        <v>143000</v>
      </c>
      <c r="K54" s="11"/>
      <c r="L54" s="31"/>
      <c r="M54" s="11"/>
      <c r="N54" s="11">
        <f t="shared" ref="N54:N119" si="1">+J54-M54</f>
        <v>143000</v>
      </c>
      <c r="O54" s="31"/>
      <c r="P54" s="58"/>
      <c r="Q54" s="31"/>
      <c r="R54" s="31"/>
      <c r="S54" s="31"/>
      <c r="T54" s="31"/>
      <c r="U54" s="31"/>
      <c r="V54" s="3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</row>
    <row r="55" spans="1:61" ht="17.100000000000001" customHeight="1" x14ac:dyDescent="0.2">
      <c r="A55" s="41" t="s">
        <v>27</v>
      </c>
      <c r="B55" s="41"/>
      <c r="C55" s="43">
        <v>511115</v>
      </c>
      <c r="D55" s="43"/>
      <c r="E55" s="41"/>
      <c r="F55" s="10">
        <v>60000</v>
      </c>
      <c r="G55" s="31"/>
      <c r="H55" s="10">
        <v>11389.65</v>
      </c>
      <c r="I55" s="31"/>
      <c r="J55" s="38">
        <v>15000</v>
      </c>
      <c r="K55" s="11"/>
      <c r="L55" s="31"/>
      <c r="M55" s="11"/>
      <c r="N55" s="11">
        <f t="shared" si="1"/>
        <v>15000</v>
      </c>
      <c r="O55" s="31"/>
      <c r="P55" s="31"/>
      <c r="Q55" s="31"/>
      <c r="R55" s="31"/>
      <c r="S55" s="31"/>
      <c r="T55" s="31"/>
      <c r="U55" s="31"/>
      <c r="V55" s="3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</row>
    <row r="56" spans="1:61" ht="17.100000000000001" customHeight="1" x14ac:dyDescent="0.2">
      <c r="A56" s="41" t="s">
        <v>132</v>
      </c>
      <c r="B56" s="41"/>
      <c r="C56" s="43">
        <v>511120</v>
      </c>
      <c r="D56" s="43"/>
      <c r="F56" s="10"/>
      <c r="G56" s="31"/>
      <c r="H56" s="10">
        <v>30325</v>
      </c>
      <c r="I56" s="11"/>
      <c r="J56" s="38">
        <v>46800</v>
      </c>
      <c r="K56" s="11"/>
      <c r="L56" s="31"/>
      <c r="M56" s="11"/>
      <c r="N56" s="11">
        <f t="shared" si="1"/>
        <v>46800</v>
      </c>
      <c r="O56" s="31"/>
      <c r="P56" s="31"/>
      <c r="Q56" s="31"/>
      <c r="R56" s="31"/>
      <c r="S56" s="31"/>
      <c r="T56" s="31"/>
      <c r="U56" s="31"/>
      <c r="V56" s="3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</row>
    <row r="57" spans="1:61" ht="17.100000000000001" customHeight="1" x14ac:dyDescent="0.2">
      <c r="A57" s="41" t="s">
        <v>110</v>
      </c>
      <c r="B57" s="41"/>
      <c r="C57" s="43">
        <v>511125</v>
      </c>
      <c r="D57" s="43"/>
      <c r="F57" s="10">
        <v>125000</v>
      </c>
      <c r="G57" s="31"/>
      <c r="H57" s="10">
        <v>98980.5</v>
      </c>
      <c r="I57" s="11"/>
      <c r="J57" s="38">
        <v>115000</v>
      </c>
      <c r="K57" s="11"/>
      <c r="L57" s="31"/>
      <c r="M57" s="11"/>
      <c r="N57" s="11">
        <f t="shared" si="1"/>
        <v>115000</v>
      </c>
      <c r="O57" s="31"/>
      <c r="P57" s="31"/>
      <c r="Q57" s="31"/>
      <c r="R57" s="31"/>
      <c r="S57" s="31"/>
      <c r="T57" s="31"/>
      <c r="U57" s="31"/>
      <c r="V57" s="3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</row>
    <row r="58" spans="1:61" ht="17.100000000000001" customHeight="1" x14ac:dyDescent="0.2">
      <c r="A58" s="41" t="s">
        <v>26</v>
      </c>
      <c r="B58" s="41"/>
      <c r="C58" s="43">
        <v>511140</v>
      </c>
      <c r="D58" s="43"/>
      <c r="F58" s="10"/>
      <c r="G58" s="31"/>
      <c r="H58" s="10"/>
      <c r="I58" s="11"/>
      <c r="J58" s="38"/>
      <c r="K58" s="11"/>
      <c r="L58" s="31"/>
      <c r="M58" s="11"/>
      <c r="N58" s="11">
        <f t="shared" si="1"/>
        <v>0</v>
      </c>
      <c r="O58" s="31"/>
      <c r="P58" s="31"/>
      <c r="Q58" s="31"/>
      <c r="R58" s="31"/>
      <c r="S58" s="31"/>
      <c r="T58" s="31"/>
      <c r="U58" s="31"/>
      <c r="V58" s="3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</row>
    <row r="59" spans="1:61" ht="17.100000000000001" customHeight="1" x14ac:dyDescent="0.2">
      <c r="A59" s="41" t="s">
        <v>27</v>
      </c>
      <c r="B59" s="41"/>
      <c r="C59" s="43">
        <v>511150</v>
      </c>
      <c r="D59" s="43"/>
      <c r="F59" s="10"/>
      <c r="G59" s="31"/>
      <c r="H59" s="10"/>
      <c r="I59" s="11"/>
      <c r="J59" s="38"/>
      <c r="K59" s="11"/>
      <c r="L59" s="31"/>
      <c r="M59" s="11"/>
      <c r="N59" s="11">
        <f t="shared" si="1"/>
        <v>0</v>
      </c>
      <c r="O59" s="31"/>
      <c r="P59" s="31"/>
      <c r="Q59" s="31"/>
      <c r="R59" s="31"/>
      <c r="S59" s="31"/>
      <c r="T59" s="31"/>
      <c r="U59" s="31"/>
      <c r="V59" s="3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</row>
    <row r="60" spans="1:61" ht="17.100000000000001" customHeight="1" x14ac:dyDescent="0.2">
      <c r="A60" s="41" t="s">
        <v>31</v>
      </c>
      <c r="B60" s="41"/>
      <c r="C60" s="43">
        <v>512115</v>
      </c>
      <c r="D60" s="43"/>
      <c r="F60" s="10">
        <v>21000</v>
      </c>
      <c r="G60" s="31"/>
      <c r="H60" s="10">
        <v>18374.54</v>
      </c>
      <c r="I60" s="11"/>
      <c r="J60" s="38">
        <v>21000</v>
      </c>
      <c r="K60" s="11"/>
      <c r="L60" s="31"/>
      <c r="M60" s="11"/>
      <c r="N60" s="11">
        <f t="shared" si="1"/>
        <v>21000</v>
      </c>
      <c r="O60" s="31"/>
      <c r="P60" s="31"/>
      <c r="Q60" s="31"/>
      <c r="R60" s="31"/>
      <c r="S60" s="31"/>
      <c r="T60" s="31"/>
      <c r="U60" s="31"/>
      <c r="V60" s="3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</row>
    <row r="61" spans="1:61" ht="17.100000000000001" customHeight="1" x14ac:dyDescent="0.2">
      <c r="A61" s="41" t="s">
        <v>32</v>
      </c>
      <c r="B61" s="41"/>
      <c r="C61" s="43">
        <v>512120</v>
      </c>
      <c r="D61" s="43"/>
      <c r="F61" s="10"/>
      <c r="G61" s="31"/>
      <c r="H61" s="10"/>
      <c r="I61" s="11"/>
      <c r="J61" s="38"/>
      <c r="K61" s="11"/>
      <c r="L61" s="31"/>
      <c r="M61" s="11"/>
      <c r="N61" s="11">
        <f t="shared" si="1"/>
        <v>0</v>
      </c>
      <c r="O61" s="31"/>
      <c r="P61" s="31"/>
      <c r="Q61" s="31"/>
      <c r="R61" s="31"/>
      <c r="S61" s="31"/>
      <c r="T61" s="31"/>
      <c r="U61" s="31"/>
      <c r="V61" s="3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</row>
    <row r="62" spans="1:61" ht="17.100000000000001" customHeight="1" x14ac:dyDescent="0.2">
      <c r="A62" s="41" t="s">
        <v>87</v>
      </c>
      <c r="B62" s="41"/>
      <c r="C62" s="43">
        <v>512205</v>
      </c>
      <c r="D62" s="43"/>
      <c r="F62" s="10">
        <v>10000</v>
      </c>
      <c r="G62" s="31"/>
      <c r="H62" s="10">
        <v>10922.4</v>
      </c>
      <c r="I62" s="11"/>
      <c r="J62" s="38">
        <v>12000</v>
      </c>
      <c r="K62" s="11"/>
      <c r="L62" s="31"/>
      <c r="M62" s="11"/>
      <c r="N62" s="11">
        <f t="shared" si="1"/>
        <v>12000</v>
      </c>
      <c r="O62" s="31"/>
      <c r="P62" s="31"/>
      <c r="Q62" s="31"/>
      <c r="R62" s="31"/>
      <c r="S62" s="31"/>
      <c r="T62" s="31"/>
      <c r="U62" s="31"/>
      <c r="V62" s="3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</row>
    <row r="63" spans="1:61" ht="17.100000000000001" customHeight="1" x14ac:dyDescent="0.2">
      <c r="A63" s="41" t="s">
        <v>88</v>
      </c>
      <c r="B63" s="41"/>
      <c r="C63" s="43">
        <v>512210</v>
      </c>
      <c r="D63" s="43"/>
      <c r="F63" s="10">
        <v>30000</v>
      </c>
      <c r="G63" s="31"/>
      <c r="H63" s="10">
        <v>25597.439999999999</v>
      </c>
      <c r="I63" s="11"/>
      <c r="J63" s="38">
        <v>30000</v>
      </c>
      <c r="K63" s="11"/>
      <c r="L63" s="31"/>
      <c r="M63" s="11"/>
      <c r="N63" s="11">
        <f t="shared" si="1"/>
        <v>30000</v>
      </c>
      <c r="O63" s="31"/>
      <c r="P63" s="31"/>
      <c r="Q63" s="31"/>
      <c r="R63" s="31"/>
      <c r="S63" s="31"/>
      <c r="T63" s="31"/>
      <c r="U63" s="31"/>
      <c r="V63" s="3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</row>
    <row r="64" spans="1:61" ht="17.100000000000001" customHeight="1" x14ac:dyDescent="0.2">
      <c r="A64" s="41" t="s">
        <v>28</v>
      </c>
      <c r="B64" s="41"/>
      <c r="C64" s="43">
        <v>512220</v>
      </c>
      <c r="D64" s="43"/>
      <c r="F64" s="10"/>
      <c r="G64" s="31"/>
      <c r="H64" s="10"/>
      <c r="I64" s="11"/>
      <c r="J64" s="38"/>
      <c r="K64" s="11"/>
      <c r="L64" s="31"/>
      <c r="M64" s="11"/>
      <c r="N64" s="11">
        <f t="shared" si="1"/>
        <v>0</v>
      </c>
      <c r="O64" s="31"/>
      <c r="P64" s="31"/>
      <c r="Q64" s="31"/>
      <c r="R64" s="31"/>
      <c r="S64" s="31"/>
      <c r="T64" s="31"/>
      <c r="U64" s="31"/>
      <c r="V64" s="3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</row>
    <row r="65" spans="1:61" ht="17.100000000000001" customHeight="1" x14ac:dyDescent="0.2">
      <c r="A65" s="41" t="s">
        <v>29</v>
      </c>
      <c r="B65" s="41"/>
      <c r="C65" s="43">
        <v>512305</v>
      </c>
      <c r="D65" s="43"/>
      <c r="F65" s="10">
        <v>36500</v>
      </c>
      <c r="G65" s="31"/>
      <c r="H65" s="10">
        <v>33873.65</v>
      </c>
      <c r="I65" s="11"/>
      <c r="J65" s="38">
        <v>36500</v>
      </c>
      <c r="K65" s="11"/>
      <c r="L65" s="31"/>
      <c r="M65" s="11"/>
      <c r="N65" s="11">
        <f t="shared" si="1"/>
        <v>36500</v>
      </c>
      <c r="O65" s="31"/>
      <c r="P65" s="31"/>
      <c r="Q65" s="31"/>
      <c r="R65" s="31"/>
      <c r="S65" s="31"/>
      <c r="T65" s="31"/>
      <c r="U65" s="31"/>
      <c r="V65" s="3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</row>
    <row r="66" spans="1:61" ht="17.100000000000001" customHeight="1" x14ac:dyDescent="0.2">
      <c r="A66" s="41" t="s">
        <v>30</v>
      </c>
      <c r="B66" s="41"/>
      <c r="C66" s="43">
        <v>512330</v>
      </c>
      <c r="D66" s="43"/>
      <c r="F66" s="25">
        <v>7000</v>
      </c>
      <c r="G66" s="31"/>
      <c r="H66" s="25">
        <v>25572.86</v>
      </c>
      <c r="I66" s="11"/>
      <c r="J66" s="38">
        <v>16000</v>
      </c>
      <c r="K66" s="11"/>
      <c r="L66" s="31"/>
      <c r="M66" s="11"/>
      <c r="N66" s="11">
        <f t="shared" si="1"/>
        <v>16000</v>
      </c>
      <c r="O66" s="31"/>
      <c r="P66" s="31"/>
      <c r="Q66" s="31"/>
      <c r="R66" s="31"/>
      <c r="S66" s="31"/>
      <c r="T66" s="31"/>
      <c r="U66" s="31"/>
      <c r="V66" s="3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</row>
    <row r="67" spans="1:61" ht="17.100000000000001" customHeight="1" x14ac:dyDescent="0.2">
      <c r="A67" s="41" t="s">
        <v>130</v>
      </c>
      <c r="B67" s="41"/>
      <c r="C67" s="43">
        <v>512415</v>
      </c>
      <c r="D67" s="43"/>
      <c r="F67" s="69"/>
      <c r="G67" s="31"/>
      <c r="H67" s="69">
        <v>0.45</v>
      </c>
      <c r="I67" s="11"/>
      <c r="J67" s="38"/>
      <c r="K67" s="11"/>
      <c r="L67" s="31"/>
      <c r="M67" s="11"/>
      <c r="N67" s="11"/>
      <c r="O67" s="31"/>
      <c r="P67" s="31"/>
      <c r="Q67" s="31"/>
      <c r="R67" s="31"/>
      <c r="S67" s="31"/>
      <c r="T67" s="31"/>
      <c r="U67" s="31"/>
      <c r="V67" s="3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</row>
    <row r="68" spans="1:61" ht="17.100000000000001" customHeight="1" x14ac:dyDescent="0.2">
      <c r="A68" s="41" t="s">
        <v>77</v>
      </c>
      <c r="B68" s="41"/>
      <c r="C68" s="43">
        <v>521110</v>
      </c>
      <c r="D68" s="43"/>
      <c r="F68" s="10"/>
      <c r="G68" s="31"/>
      <c r="H68" s="10"/>
      <c r="I68" s="11"/>
      <c r="J68" s="38"/>
      <c r="K68" s="11"/>
      <c r="M68" s="11"/>
      <c r="N68" s="11">
        <f t="shared" si="1"/>
        <v>0</v>
      </c>
      <c r="O68" s="31"/>
      <c r="P68" s="31"/>
      <c r="Q68" s="31"/>
      <c r="R68" s="31"/>
      <c r="S68" s="31"/>
      <c r="T68" s="31"/>
      <c r="U68" s="31"/>
      <c r="V68" s="3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</row>
    <row r="69" spans="1:61" ht="17.100000000000001" customHeight="1" x14ac:dyDescent="0.2">
      <c r="A69" s="41" t="s">
        <v>50</v>
      </c>
      <c r="B69" s="41"/>
      <c r="C69" s="43">
        <v>521150</v>
      </c>
      <c r="D69" s="43"/>
      <c r="F69" s="10">
        <v>10000</v>
      </c>
      <c r="G69" s="31"/>
      <c r="H69" s="10">
        <v>2420.54</v>
      </c>
      <c r="I69" s="11"/>
      <c r="J69" s="38">
        <v>5000</v>
      </c>
      <c r="K69" s="11"/>
      <c r="M69" s="11"/>
      <c r="N69" s="11">
        <f t="shared" si="1"/>
        <v>5000</v>
      </c>
      <c r="O69" s="31"/>
      <c r="P69" s="31"/>
      <c r="Q69" s="31"/>
      <c r="R69" s="31"/>
      <c r="S69" s="31"/>
      <c r="T69" s="31"/>
      <c r="U69" s="31"/>
      <c r="V69" s="3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</row>
    <row r="70" spans="1:61" ht="17.100000000000001" customHeight="1" x14ac:dyDescent="0.2">
      <c r="A70" s="41" t="s">
        <v>51</v>
      </c>
      <c r="C70" s="27">
        <v>521155</v>
      </c>
      <c r="D70" s="43"/>
      <c r="F70" s="10"/>
      <c r="G70" s="31"/>
      <c r="H70" s="10"/>
      <c r="I70" s="11"/>
      <c r="J70" s="38"/>
      <c r="K70" s="11"/>
      <c r="M70" s="11"/>
      <c r="N70" s="11">
        <f t="shared" si="1"/>
        <v>0</v>
      </c>
      <c r="O70" s="31"/>
      <c r="P70" s="31"/>
      <c r="Q70" s="31"/>
      <c r="R70" s="31"/>
      <c r="S70" s="31"/>
      <c r="T70" s="31"/>
      <c r="U70" s="31"/>
      <c r="V70" s="3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</row>
    <row r="71" spans="1:61" ht="17.100000000000001" customHeight="1" x14ac:dyDescent="0.2">
      <c r="A71" s="41" t="s">
        <v>76</v>
      </c>
      <c r="B71" s="41"/>
      <c r="C71" s="43">
        <v>521173</v>
      </c>
      <c r="D71" s="43"/>
      <c r="F71" s="10"/>
      <c r="G71" s="31"/>
      <c r="H71" s="10">
        <v>1015.32</v>
      </c>
      <c r="I71" s="11"/>
      <c r="J71" s="38"/>
      <c r="K71" s="11"/>
      <c r="M71" s="11"/>
      <c r="N71" s="11">
        <f t="shared" si="1"/>
        <v>0</v>
      </c>
      <c r="O71" s="31"/>
      <c r="P71" s="31"/>
      <c r="Q71" s="31"/>
      <c r="R71" s="31"/>
      <c r="S71" s="31"/>
      <c r="T71" s="31"/>
      <c r="U71" s="31"/>
      <c r="V71" s="3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</row>
    <row r="72" spans="1:61" ht="17.100000000000001" customHeight="1" x14ac:dyDescent="0.2">
      <c r="A72" s="41" t="s">
        <v>33</v>
      </c>
      <c r="B72" s="41"/>
      <c r="C72" s="43">
        <v>521180</v>
      </c>
      <c r="D72" s="43"/>
      <c r="E72" s="41"/>
      <c r="F72" s="10">
        <v>3000</v>
      </c>
      <c r="G72" s="31"/>
      <c r="H72" s="10"/>
      <c r="I72" s="31"/>
      <c r="J72" s="38">
        <v>3000</v>
      </c>
      <c r="K72" s="11"/>
      <c r="L72" s="31"/>
      <c r="M72" s="11"/>
      <c r="N72" s="11">
        <f t="shared" si="1"/>
        <v>3000</v>
      </c>
      <c r="O72" s="31"/>
      <c r="P72" s="31"/>
      <c r="Q72" s="31"/>
      <c r="R72" s="31"/>
      <c r="S72" s="31"/>
      <c r="T72" s="31"/>
      <c r="U72" s="31"/>
      <c r="V72" s="3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</row>
    <row r="73" spans="1:61" ht="17.100000000000001" customHeight="1" x14ac:dyDescent="0.2">
      <c r="A73" s="41" t="s">
        <v>35</v>
      </c>
      <c r="B73" s="41"/>
      <c r="C73" s="43">
        <v>521190</v>
      </c>
      <c r="D73" s="43"/>
      <c r="E73" s="41"/>
      <c r="F73" s="10"/>
      <c r="G73" s="31"/>
      <c r="H73" s="10"/>
      <c r="I73" s="31"/>
      <c r="J73" s="38"/>
      <c r="K73" s="11"/>
      <c r="L73" s="31"/>
      <c r="M73" s="11"/>
      <c r="N73" s="11">
        <f t="shared" si="1"/>
        <v>0</v>
      </c>
      <c r="O73" s="31"/>
      <c r="P73" s="31"/>
      <c r="Q73" s="31"/>
      <c r="R73" s="31"/>
      <c r="S73" s="31"/>
      <c r="T73" s="31"/>
      <c r="U73" s="31"/>
      <c r="V73" s="3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</row>
    <row r="74" spans="1:61" ht="17.100000000000001" customHeight="1" x14ac:dyDescent="0.2">
      <c r="A74" s="41" t="s">
        <v>34</v>
      </c>
      <c r="B74" s="41"/>
      <c r="C74" s="43">
        <v>521310</v>
      </c>
      <c r="D74" s="43"/>
      <c r="E74" s="41"/>
      <c r="F74" s="10"/>
      <c r="G74" s="31"/>
      <c r="H74" s="10"/>
      <c r="I74" s="31"/>
      <c r="J74" s="38"/>
      <c r="K74" s="11"/>
      <c r="L74" s="31"/>
      <c r="M74" s="11"/>
      <c r="N74" s="11">
        <f t="shared" si="1"/>
        <v>0</v>
      </c>
      <c r="O74" s="31"/>
      <c r="P74" s="31"/>
      <c r="Q74" s="31"/>
      <c r="R74" s="31"/>
      <c r="S74" s="31"/>
      <c r="T74" s="31"/>
      <c r="U74" s="31"/>
      <c r="V74" s="3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</row>
    <row r="75" spans="1:61" ht="17.100000000000001" customHeight="1" x14ac:dyDescent="0.2">
      <c r="A75" s="41" t="s">
        <v>36</v>
      </c>
      <c r="B75" s="41"/>
      <c r="C75" s="43">
        <v>521610</v>
      </c>
      <c r="D75" s="43"/>
      <c r="E75" s="41"/>
      <c r="F75" s="10">
        <v>10000</v>
      </c>
      <c r="G75" s="31"/>
      <c r="H75" s="10"/>
      <c r="I75" s="31"/>
      <c r="J75" s="38">
        <v>15000</v>
      </c>
      <c r="K75" s="11"/>
      <c r="L75" s="31"/>
      <c r="M75" s="11"/>
      <c r="N75" s="11">
        <f t="shared" si="1"/>
        <v>15000</v>
      </c>
      <c r="O75" s="31"/>
      <c r="P75" s="31"/>
      <c r="Q75" s="31"/>
      <c r="R75" s="31"/>
      <c r="S75" s="31"/>
      <c r="T75" s="31"/>
      <c r="U75" s="31"/>
      <c r="V75" s="3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</row>
    <row r="76" spans="1:61" ht="17.100000000000001" customHeight="1" x14ac:dyDescent="0.2">
      <c r="A76" s="41" t="s">
        <v>111</v>
      </c>
      <c r="B76" s="41"/>
      <c r="C76" s="43">
        <v>522110</v>
      </c>
      <c r="D76" s="43"/>
      <c r="E76" s="41"/>
      <c r="F76" s="10"/>
      <c r="G76" s="31"/>
      <c r="H76" s="10"/>
      <c r="I76" s="31"/>
      <c r="J76" s="38"/>
      <c r="K76" s="11"/>
      <c r="L76" s="31"/>
      <c r="M76" s="11"/>
      <c r="N76" s="11">
        <f t="shared" si="1"/>
        <v>0</v>
      </c>
      <c r="O76" s="31"/>
      <c r="P76" s="31"/>
      <c r="Q76" s="31"/>
      <c r="R76" s="31"/>
      <c r="S76" s="31"/>
      <c r="T76" s="31"/>
      <c r="U76" s="31"/>
      <c r="V76" s="3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</row>
    <row r="77" spans="1:61" ht="17.100000000000001" customHeight="1" x14ac:dyDescent="0.2">
      <c r="A77" s="41" t="s">
        <v>112</v>
      </c>
      <c r="B77" s="41"/>
      <c r="C77" s="43">
        <v>522120</v>
      </c>
      <c r="D77" s="43"/>
      <c r="E77" s="41"/>
      <c r="F77" s="10"/>
      <c r="G77" s="31"/>
      <c r="H77" s="10">
        <v>46.45</v>
      </c>
      <c r="I77" s="31"/>
      <c r="J77" s="38"/>
      <c r="K77" s="11"/>
      <c r="L77" s="31"/>
      <c r="M77" s="11"/>
      <c r="N77" s="11">
        <f t="shared" si="1"/>
        <v>0</v>
      </c>
      <c r="O77" s="31"/>
      <c r="P77" s="31"/>
      <c r="Q77" s="31"/>
      <c r="R77" s="31"/>
      <c r="S77" s="31"/>
      <c r="T77" s="31"/>
      <c r="U77" s="31"/>
      <c r="V77" s="3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</row>
    <row r="78" spans="1:61" ht="17.100000000000001" customHeight="1" x14ac:dyDescent="0.2">
      <c r="A78" s="41" t="s">
        <v>37</v>
      </c>
      <c r="B78" s="41"/>
      <c r="C78" s="43">
        <v>522125</v>
      </c>
      <c r="D78" s="43"/>
      <c r="E78" s="41"/>
      <c r="F78" s="10">
        <v>3500</v>
      </c>
      <c r="G78" s="31"/>
      <c r="H78" s="10">
        <v>720.75</v>
      </c>
      <c r="I78" s="31"/>
      <c r="J78" s="38">
        <v>2000</v>
      </c>
      <c r="K78" s="11"/>
      <c r="L78" s="31"/>
      <c r="M78" s="11"/>
      <c r="N78" s="11">
        <f t="shared" si="1"/>
        <v>2000</v>
      </c>
      <c r="O78" s="31"/>
      <c r="P78" s="31"/>
      <c r="Q78" s="31"/>
      <c r="R78" s="31"/>
      <c r="S78" s="31"/>
      <c r="T78" s="31"/>
      <c r="U78" s="31"/>
      <c r="V78" s="3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</row>
    <row r="79" spans="1:61" ht="17.100000000000001" customHeight="1" x14ac:dyDescent="0.2">
      <c r="A79" s="41" t="s">
        <v>38</v>
      </c>
      <c r="B79" s="41"/>
      <c r="C79" s="43">
        <v>522130</v>
      </c>
      <c r="D79" s="43"/>
      <c r="E79" s="41"/>
      <c r="F79" s="10">
        <v>8000</v>
      </c>
      <c r="G79" s="31"/>
      <c r="H79" s="10">
        <v>1183.97</v>
      </c>
      <c r="I79" s="11"/>
      <c r="J79" s="38">
        <v>6000</v>
      </c>
      <c r="K79" s="11"/>
      <c r="L79" s="22"/>
      <c r="M79" s="11"/>
      <c r="N79" s="11">
        <f t="shared" si="1"/>
        <v>6000</v>
      </c>
      <c r="O79" s="22"/>
      <c r="P79" s="22"/>
      <c r="Q79" s="22"/>
      <c r="R79" s="22"/>
      <c r="S79" s="22"/>
      <c r="T79" s="31"/>
      <c r="U79" s="31"/>
      <c r="V79" s="3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</row>
    <row r="80" spans="1:61" ht="17.100000000000001" customHeight="1" x14ac:dyDescent="0.2">
      <c r="A80" s="41" t="s">
        <v>39</v>
      </c>
      <c r="B80" s="41"/>
      <c r="C80" s="43">
        <v>522205</v>
      </c>
      <c r="D80" s="43"/>
      <c r="F80" s="10"/>
      <c r="G80" s="31"/>
      <c r="H80" s="10">
        <v>69</v>
      </c>
      <c r="I80" s="11"/>
      <c r="J80" s="38"/>
      <c r="K80" s="11"/>
      <c r="L80" s="11"/>
      <c r="M80" s="11"/>
      <c r="N80" s="11">
        <f t="shared" si="1"/>
        <v>0</v>
      </c>
      <c r="O80" s="11"/>
      <c r="P80" s="11"/>
      <c r="Q80" s="11"/>
      <c r="R80" s="11"/>
      <c r="S80" s="11"/>
      <c r="T80" s="31"/>
      <c r="U80" s="31"/>
      <c r="V80" s="3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</row>
    <row r="81" spans="1:61" ht="17.100000000000001" customHeight="1" x14ac:dyDescent="0.2">
      <c r="A81" s="41" t="s">
        <v>40</v>
      </c>
      <c r="B81" s="41"/>
      <c r="C81" s="43">
        <v>522225</v>
      </c>
      <c r="D81" s="43"/>
      <c r="E81" s="41"/>
      <c r="F81" s="10"/>
      <c r="G81" s="31"/>
      <c r="H81" s="10"/>
      <c r="I81" s="31"/>
      <c r="J81" s="38"/>
      <c r="K81" s="11"/>
      <c r="L81" s="31"/>
      <c r="M81" s="11"/>
      <c r="N81" s="11">
        <f t="shared" si="1"/>
        <v>0</v>
      </c>
      <c r="O81" s="31"/>
      <c r="P81" s="31"/>
      <c r="Q81" s="31"/>
      <c r="R81" s="31"/>
      <c r="S81" s="31"/>
      <c r="T81" s="31"/>
      <c r="U81" s="31"/>
      <c r="V81" s="3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</row>
    <row r="82" spans="1:61" ht="17.100000000000001" customHeight="1" x14ac:dyDescent="0.2">
      <c r="A82" s="41" t="s">
        <v>41</v>
      </c>
      <c r="B82" s="41"/>
      <c r="C82" s="43">
        <v>523210</v>
      </c>
      <c r="D82" s="43"/>
      <c r="E82" s="41"/>
      <c r="F82" s="10">
        <v>5000</v>
      </c>
      <c r="G82" s="31"/>
      <c r="H82" s="10">
        <v>3474.12</v>
      </c>
      <c r="I82" s="31"/>
      <c r="J82" s="38">
        <v>5000</v>
      </c>
      <c r="K82" s="11"/>
      <c r="L82" s="31"/>
      <c r="M82" s="11"/>
      <c r="N82" s="11">
        <f t="shared" si="1"/>
        <v>5000</v>
      </c>
      <c r="O82" s="31"/>
      <c r="P82" s="31"/>
      <c r="Q82" s="31"/>
      <c r="R82" s="31"/>
      <c r="S82" s="31"/>
      <c r="T82" s="31"/>
      <c r="U82" s="31"/>
      <c r="V82" s="3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</row>
    <row r="83" spans="1:61" ht="17.100000000000001" customHeight="1" x14ac:dyDescent="0.25">
      <c r="A83" s="41" t="s">
        <v>42</v>
      </c>
      <c r="B83" s="41"/>
      <c r="C83" s="43">
        <v>525110</v>
      </c>
      <c r="D83" s="43"/>
      <c r="E83" s="41"/>
      <c r="F83" s="10">
        <v>1000</v>
      </c>
      <c r="G83" s="31"/>
      <c r="H83" s="10">
        <v>121.54</v>
      </c>
      <c r="I83" s="31"/>
      <c r="J83" s="38">
        <v>300</v>
      </c>
      <c r="K83" s="11"/>
      <c r="L83" s="11"/>
      <c r="M83" s="11"/>
      <c r="N83" s="11">
        <f t="shared" si="1"/>
        <v>300</v>
      </c>
      <c r="O83" s="11"/>
      <c r="P83" s="11"/>
      <c r="Q83" s="11"/>
      <c r="R83" s="11"/>
      <c r="S83" s="11"/>
      <c r="T83" s="1"/>
      <c r="U83" s="31"/>
      <c r="V83" s="3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</row>
    <row r="84" spans="1:61" ht="17.100000000000001" customHeight="1" x14ac:dyDescent="0.25">
      <c r="A84" s="41" t="s">
        <v>102</v>
      </c>
      <c r="B84" s="41"/>
      <c r="C84" s="43">
        <v>526106</v>
      </c>
      <c r="D84" s="43"/>
      <c r="E84" s="41"/>
      <c r="F84" s="10">
        <v>2500</v>
      </c>
      <c r="G84" s="31"/>
      <c r="H84" s="10"/>
      <c r="I84" s="31"/>
      <c r="J84" s="38">
        <v>2500</v>
      </c>
      <c r="K84" s="11"/>
      <c r="L84" s="11"/>
      <c r="M84" s="11"/>
      <c r="N84" s="11">
        <f t="shared" si="1"/>
        <v>2500</v>
      </c>
      <c r="O84" s="11"/>
      <c r="P84" s="11"/>
      <c r="Q84" s="11"/>
      <c r="R84" s="11"/>
      <c r="S84" s="11"/>
      <c r="T84" s="1"/>
      <c r="U84" s="31"/>
      <c r="V84" s="3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</row>
    <row r="85" spans="1:61" ht="17.100000000000001" customHeight="1" x14ac:dyDescent="0.25">
      <c r="A85" s="41" t="s">
        <v>101</v>
      </c>
      <c r="B85" s="41"/>
      <c r="C85" s="43">
        <v>526107</v>
      </c>
      <c r="D85" s="43"/>
      <c r="E85" s="41"/>
      <c r="F85" s="10">
        <v>650</v>
      </c>
      <c r="G85" s="31"/>
      <c r="H85" s="10">
        <v>633</v>
      </c>
      <c r="I85" s="31"/>
      <c r="J85" s="38">
        <v>650</v>
      </c>
      <c r="K85" s="11"/>
      <c r="L85" s="11"/>
      <c r="M85" s="11"/>
      <c r="N85" s="11">
        <f t="shared" si="1"/>
        <v>650</v>
      </c>
      <c r="O85" s="11"/>
      <c r="P85" s="11"/>
      <c r="Q85" s="11"/>
      <c r="R85" s="11"/>
      <c r="S85" s="11"/>
      <c r="T85" s="1"/>
      <c r="U85" s="31"/>
      <c r="V85" s="3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</row>
    <row r="86" spans="1:61" ht="17.100000000000001" customHeight="1" x14ac:dyDescent="0.25">
      <c r="A86" s="41" t="s">
        <v>84</v>
      </c>
      <c r="B86" s="41"/>
      <c r="C86" s="43">
        <v>526110</v>
      </c>
      <c r="D86" s="43"/>
      <c r="E86" s="41"/>
      <c r="F86" s="10">
        <v>9000</v>
      </c>
      <c r="G86" s="31"/>
      <c r="H86" s="10">
        <v>2965.99</v>
      </c>
      <c r="I86" s="31"/>
      <c r="J86" s="38">
        <v>5000</v>
      </c>
      <c r="K86" s="11"/>
      <c r="L86" s="11"/>
      <c r="M86" s="11"/>
      <c r="N86" s="11">
        <f t="shared" si="1"/>
        <v>5000</v>
      </c>
      <c r="O86" s="11"/>
      <c r="P86" s="11"/>
      <c r="Q86" s="11"/>
      <c r="R86" s="11"/>
      <c r="S86" s="11"/>
      <c r="T86" s="1"/>
      <c r="U86" s="31"/>
      <c r="V86" s="3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</row>
    <row r="87" spans="1:61" ht="17.100000000000001" customHeight="1" x14ac:dyDescent="0.25">
      <c r="A87" s="41" t="s">
        <v>94</v>
      </c>
      <c r="B87" s="41"/>
      <c r="C87" s="43">
        <v>526112</v>
      </c>
      <c r="D87" s="43"/>
      <c r="E87" s="41"/>
      <c r="F87" s="10"/>
      <c r="G87" s="31"/>
      <c r="H87" s="10"/>
      <c r="I87" s="31"/>
      <c r="J87" s="38"/>
      <c r="K87" s="11"/>
      <c r="L87" s="11"/>
      <c r="M87" s="11"/>
      <c r="N87" s="11">
        <f t="shared" si="1"/>
        <v>0</v>
      </c>
      <c r="O87" s="11"/>
      <c r="P87" s="11"/>
      <c r="Q87" s="11"/>
      <c r="R87" s="11"/>
      <c r="S87" s="11"/>
      <c r="T87" s="1"/>
      <c r="U87" s="31"/>
      <c r="V87" s="3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</row>
    <row r="88" spans="1:61" ht="17.100000000000001" customHeight="1" x14ac:dyDescent="0.25">
      <c r="A88" s="41" t="s">
        <v>43</v>
      </c>
      <c r="B88" s="41"/>
      <c r="C88" s="43">
        <v>526116</v>
      </c>
      <c r="D88" s="43"/>
      <c r="E88" s="41"/>
      <c r="F88" s="10"/>
      <c r="G88" s="31"/>
      <c r="H88" s="10"/>
      <c r="I88" s="11"/>
      <c r="J88" s="38"/>
      <c r="K88" s="11"/>
      <c r="L88" s="11"/>
      <c r="M88" s="11"/>
      <c r="N88" s="11">
        <f t="shared" si="1"/>
        <v>0</v>
      </c>
      <c r="O88" s="11"/>
      <c r="P88" s="11"/>
      <c r="Q88" s="11"/>
      <c r="R88" s="11"/>
      <c r="S88" s="11"/>
      <c r="T88" s="1"/>
      <c r="U88" s="31"/>
      <c r="V88" s="3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</row>
    <row r="89" spans="1:61" ht="17.100000000000001" customHeight="1" x14ac:dyDescent="0.25">
      <c r="A89" s="41" t="s">
        <v>44</v>
      </c>
      <c r="B89" s="41"/>
      <c r="C89" s="43">
        <v>526124</v>
      </c>
      <c r="D89" s="43"/>
      <c r="E89" s="41"/>
      <c r="F89" s="10">
        <v>2500</v>
      </c>
      <c r="G89" s="31"/>
      <c r="H89" s="10">
        <v>1411</v>
      </c>
      <c r="I89" s="11"/>
      <c r="J89" s="38">
        <v>2500</v>
      </c>
      <c r="K89" s="11"/>
      <c r="L89" s="11"/>
      <c r="M89" s="11"/>
      <c r="N89" s="11">
        <f t="shared" si="1"/>
        <v>2500</v>
      </c>
      <c r="O89" s="11"/>
      <c r="P89" s="11"/>
      <c r="Q89" s="11"/>
      <c r="R89" s="11"/>
      <c r="S89" s="11"/>
      <c r="T89" s="1"/>
      <c r="U89" s="31"/>
      <c r="V89" s="3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</row>
    <row r="90" spans="1:61" ht="17.100000000000001" customHeight="1" x14ac:dyDescent="0.25">
      <c r="A90" s="41" t="s">
        <v>71</v>
      </c>
      <c r="B90" s="41"/>
      <c r="C90" s="43">
        <v>526565</v>
      </c>
      <c r="D90" s="43"/>
      <c r="E90" s="41"/>
      <c r="F90" s="10"/>
      <c r="G90" s="31"/>
      <c r="H90" s="10"/>
      <c r="I90" s="31"/>
      <c r="J90" s="38"/>
      <c r="K90" s="11"/>
      <c r="L90" s="1"/>
      <c r="M90" s="11"/>
      <c r="N90" s="11">
        <f t="shared" si="1"/>
        <v>0</v>
      </c>
      <c r="O90" s="1"/>
      <c r="P90" s="1"/>
      <c r="Q90" s="1"/>
      <c r="R90" s="1"/>
      <c r="S90" s="1"/>
      <c r="T90" s="31"/>
      <c r="U90" s="31"/>
      <c r="V90" s="3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</row>
    <row r="91" spans="1:61" ht="17.100000000000001" customHeight="1" x14ac:dyDescent="0.25">
      <c r="A91" s="41" t="s">
        <v>83</v>
      </c>
      <c r="B91" s="41"/>
      <c r="C91" s="43">
        <v>526710</v>
      </c>
      <c r="D91" s="43"/>
      <c r="E91" s="41"/>
      <c r="F91" s="10">
        <v>1000</v>
      </c>
      <c r="G91" s="31"/>
      <c r="H91" s="10">
        <v>493</v>
      </c>
      <c r="I91" s="31"/>
      <c r="J91" s="38">
        <v>1000</v>
      </c>
      <c r="K91" s="11"/>
      <c r="L91" s="1"/>
      <c r="M91" s="11"/>
      <c r="N91" s="11">
        <f t="shared" si="1"/>
        <v>1000</v>
      </c>
      <c r="O91" s="1"/>
      <c r="P91" s="1"/>
      <c r="Q91" s="1"/>
      <c r="R91" s="1"/>
      <c r="S91" s="1"/>
      <c r="T91" s="31"/>
      <c r="U91" s="31"/>
      <c r="V91" s="3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</row>
    <row r="92" spans="1:61" ht="17.100000000000001" customHeight="1" x14ac:dyDescent="0.25">
      <c r="A92" s="41" t="s">
        <v>45</v>
      </c>
      <c r="B92" s="41"/>
      <c r="C92" s="43">
        <v>528000</v>
      </c>
      <c r="D92" s="43"/>
      <c r="E92" s="41"/>
      <c r="F92" s="10"/>
      <c r="G92" s="31"/>
      <c r="H92" s="10"/>
      <c r="I92" s="31"/>
      <c r="J92" s="38"/>
      <c r="K92" s="11"/>
      <c r="L92" s="1"/>
      <c r="M92" s="11"/>
      <c r="N92" s="11">
        <f t="shared" si="1"/>
        <v>0</v>
      </c>
      <c r="O92" s="1"/>
      <c r="P92" s="1"/>
      <c r="Q92" s="1"/>
      <c r="R92" s="1"/>
      <c r="S92" s="1"/>
      <c r="T92" s="31"/>
      <c r="U92" s="31"/>
      <c r="V92" s="3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</row>
    <row r="93" spans="1:61" ht="17.100000000000001" customHeight="1" x14ac:dyDescent="0.25">
      <c r="A93" s="41" t="s">
        <v>107</v>
      </c>
      <c r="B93" s="41"/>
      <c r="C93" s="43">
        <v>528289</v>
      </c>
      <c r="D93" s="43"/>
      <c r="E93" s="41"/>
      <c r="F93" s="10"/>
      <c r="G93" s="31"/>
      <c r="H93" s="10">
        <v>600</v>
      </c>
      <c r="I93" s="31"/>
      <c r="J93" s="38"/>
      <c r="K93" s="11"/>
      <c r="L93" s="1"/>
      <c r="M93" s="11"/>
      <c r="N93" s="11">
        <f t="shared" si="1"/>
        <v>0</v>
      </c>
      <c r="O93" s="1"/>
      <c r="P93" s="1"/>
      <c r="Q93" s="1"/>
      <c r="R93" s="1"/>
      <c r="S93" s="1"/>
      <c r="T93" s="31"/>
      <c r="U93" s="31"/>
      <c r="V93" s="3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</row>
    <row r="94" spans="1:61" ht="17.100000000000001" customHeight="1" x14ac:dyDescent="0.25">
      <c r="A94" s="41" t="s">
        <v>108</v>
      </c>
      <c r="B94" s="41"/>
      <c r="C94" s="43">
        <v>528415</v>
      </c>
      <c r="D94" s="43"/>
      <c r="E94" s="41"/>
      <c r="F94" s="10"/>
      <c r="G94" s="31"/>
      <c r="H94" s="10"/>
      <c r="I94" s="31"/>
      <c r="J94" s="38"/>
      <c r="K94" s="11"/>
      <c r="L94" s="1"/>
      <c r="M94" s="11"/>
      <c r="N94" s="11">
        <f t="shared" si="1"/>
        <v>0</v>
      </c>
      <c r="O94" s="1"/>
      <c r="P94" s="1"/>
      <c r="Q94" s="1"/>
      <c r="R94" s="1"/>
      <c r="S94" s="1"/>
      <c r="T94" s="31"/>
      <c r="U94" s="31"/>
      <c r="V94" s="3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</row>
    <row r="95" spans="1:61" ht="17.100000000000001" customHeight="1" x14ac:dyDescent="0.25">
      <c r="A95" s="41" t="s">
        <v>72</v>
      </c>
      <c r="B95" s="41"/>
      <c r="C95" s="43">
        <v>528704</v>
      </c>
      <c r="D95" s="43"/>
      <c r="F95" s="10">
        <v>4491</v>
      </c>
      <c r="G95" s="31"/>
      <c r="H95" s="10">
        <v>1500</v>
      </c>
      <c r="I95" s="11"/>
      <c r="J95" s="38">
        <v>4500</v>
      </c>
      <c r="K95" s="11"/>
      <c r="L95" s="1"/>
      <c r="M95" s="11"/>
      <c r="N95" s="11">
        <f t="shared" si="1"/>
        <v>4500</v>
      </c>
      <c r="O95" s="1"/>
      <c r="P95" s="1"/>
      <c r="Q95" s="1"/>
      <c r="R95" s="1"/>
      <c r="S95" s="1"/>
      <c r="T95" s="31"/>
      <c r="U95" s="31"/>
      <c r="V95" s="3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</row>
    <row r="96" spans="1:61" ht="17.100000000000001" customHeight="1" x14ac:dyDescent="0.25">
      <c r="A96" s="41" t="s">
        <v>46</v>
      </c>
      <c r="B96" s="41"/>
      <c r="C96" s="43">
        <v>529110</v>
      </c>
      <c r="D96" s="43"/>
      <c r="F96" s="10"/>
      <c r="G96" s="31"/>
      <c r="H96" s="10"/>
      <c r="I96" s="11"/>
      <c r="J96" s="38"/>
      <c r="K96" s="11"/>
      <c r="M96" s="11"/>
      <c r="N96" s="11">
        <f t="shared" si="1"/>
        <v>0</v>
      </c>
      <c r="O96" s="1"/>
      <c r="P96" s="1"/>
      <c r="Q96" s="1"/>
      <c r="R96" s="1"/>
      <c r="S96" s="1"/>
      <c r="T96" s="31"/>
      <c r="U96" s="31"/>
      <c r="V96" s="3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</row>
    <row r="97" spans="1:61" ht="17.100000000000001" customHeight="1" x14ac:dyDescent="0.25">
      <c r="A97" s="41" t="s">
        <v>48</v>
      </c>
      <c r="B97" s="41"/>
      <c r="C97" s="43">
        <v>529112</v>
      </c>
      <c r="D97" s="43"/>
      <c r="E97" s="41"/>
      <c r="F97" s="10">
        <v>8000</v>
      </c>
      <c r="G97" s="31"/>
      <c r="H97" s="10">
        <v>3765.52</v>
      </c>
      <c r="I97" s="11"/>
      <c r="J97" s="38">
        <v>6000</v>
      </c>
      <c r="K97" s="11"/>
      <c r="L97" s="1"/>
      <c r="M97" s="11"/>
      <c r="N97" s="11">
        <f t="shared" si="1"/>
        <v>6000</v>
      </c>
      <c r="O97" s="1"/>
      <c r="P97" s="1"/>
      <c r="Q97" s="1"/>
      <c r="R97" s="1"/>
      <c r="S97" s="1"/>
      <c r="T97" s="31"/>
      <c r="U97" s="31"/>
      <c r="V97" s="3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</row>
    <row r="98" spans="1:61" ht="17.100000000000001" customHeight="1" x14ac:dyDescent="0.2">
      <c r="A98" s="41" t="s">
        <v>47</v>
      </c>
      <c r="B98" s="41"/>
      <c r="C98" s="43">
        <v>529116</v>
      </c>
      <c r="D98" s="43"/>
      <c r="E98" s="41"/>
      <c r="F98" s="10"/>
      <c r="G98" s="31"/>
      <c r="H98" s="10"/>
      <c r="I98" s="11"/>
      <c r="J98" s="38"/>
      <c r="K98" s="11"/>
      <c r="L98" s="11"/>
      <c r="M98" s="11"/>
      <c r="N98" s="11">
        <f t="shared" si="1"/>
        <v>0</v>
      </c>
      <c r="O98" s="11"/>
      <c r="P98" s="11"/>
      <c r="Q98" s="11"/>
      <c r="R98" s="11"/>
      <c r="S98" s="11"/>
      <c r="T98" s="26"/>
      <c r="U98" s="31"/>
      <c r="V98" s="31"/>
      <c r="W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</row>
    <row r="99" spans="1:61" ht="17.100000000000001" customHeight="1" x14ac:dyDescent="0.2">
      <c r="A99" s="41" t="s">
        <v>49</v>
      </c>
      <c r="B99" s="41"/>
      <c r="C99" s="43">
        <v>529210</v>
      </c>
      <c r="D99" s="43"/>
      <c r="F99" s="10">
        <v>6500</v>
      </c>
      <c r="G99" s="31"/>
      <c r="H99" s="10">
        <v>6370.29</v>
      </c>
      <c r="I99" s="11"/>
      <c r="J99" s="38">
        <v>6500</v>
      </c>
      <c r="K99" s="11"/>
      <c r="L99" s="11"/>
      <c r="M99" s="11"/>
      <c r="N99" s="11">
        <f t="shared" si="1"/>
        <v>6500</v>
      </c>
      <c r="O99" s="11"/>
      <c r="P99" s="11"/>
      <c r="Q99" s="11"/>
      <c r="R99" s="11"/>
      <c r="S99" s="11"/>
      <c r="T99" s="28"/>
      <c r="U99" s="11"/>
      <c r="V99" s="1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</row>
    <row r="100" spans="1:61" ht="17.100000000000001" customHeight="1" x14ac:dyDescent="0.2">
      <c r="A100" s="41" t="s">
        <v>52</v>
      </c>
      <c r="B100" s="41"/>
      <c r="C100" s="43">
        <v>532221</v>
      </c>
      <c r="D100" s="43"/>
      <c r="E100" s="41"/>
      <c r="F100" s="10"/>
      <c r="G100" s="31"/>
      <c r="H100" s="10"/>
      <c r="I100" s="31"/>
      <c r="J100" s="38"/>
      <c r="K100" s="11"/>
      <c r="L100" s="11"/>
      <c r="M100" s="11"/>
      <c r="N100" s="11">
        <f t="shared" si="1"/>
        <v>0</v>
      </c>
      <c r="O100" s="11"/>
      <c r="P100" s="11"/>
      <c r="Q100" s="11"/>
      <c r="R100" s="11"/>
      <c r="S100" s="11"/>
      <c r="T100" s="28"/>
      <c r="U100" s="11"/>
      <c r="V100" s="1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</row>
    <row r="101" spans="1:61" ht="17.100000000000001" customHeight="1" x14ac:dyDescent="0.2">
      <c r="A101" s="41" t="s">
        <v>54</v>
      </c>
      <c r="B101" s="41"/>
      <c r="C101" s="43">
        <v>532465</v>
      </c>
      <c r="D101" s="43"/>
      <c r="E101" s="41"/>
      <c r="F101" s="10"/>
      <c r="G101" s="31"/>
      <c r="H101" s="10"/>
      <c r="I101" s="31"/>
      <c r="J101" s="38"/>
      <c r="K101" s="11"/>
      <c r="L101" s="11"/>
      <c r="M101" s="11"/>
      <c r="N101" s="11">
        <f t="shared" si="1"/>
        <v>0</v>
      </c>
      <c r="O101" s="11"/>
      <c r="P101" s="11"/>
      <c r="Q101" s="11"/>
      <c r="R101" s="11"/>
      <c r="S101" s="11"/>
      <c r="T101" s="28"/>
      <c r="U101" s="11"/>
      <c r="V101" s="1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</row>
    <row r="102" spans="1:61" ht="17.100000000000001" customHeight="1" x14ac:dyDescent="0.2">
      <c r="A102" s="41" t="s">
        <v>56</v>
      </c>
      <c r="B102" s="41"/>
      <c r="C102" s="43">
        <v>542000</v>
      </c>
      <c r="D102" s="43"/>
      <c r="E102" s="41"/>
      <c r="F102" s="10"/>
      <c r="G102" s="31"/>
      <c r="H102" s="10"/>
      <c r="I102" s="31"/>
      <c r="J102" s="50"/>
      <c r="K102" s="11"/>
      <c r="L102" s="11"/>
      <c r="M102" s="11"/>
      <c r="N102" s="11">
        <f t="shared" si="1"/>
        <v>0</v>
      </c>
      <c r="O102" s="11"/>
      <c r="P102" s="11"/>
      <c r="Q102" s="11"/>
      <c r="R102" s="11"/>
      <c r="S102" s="11"/>
      <c r="T102" s="28"/>
      <c r="U102" s="11"/>
      <c r="V102" s="1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</row>
    <row r="103" spans="1:61" ht="17.100000000000001" customHeight="1" x14ac:dyDescent="0.2">
      <c r="A103" s="41" t="s">
        <v>103</v>
      </c>
      <c r="B103" s="41"/>
      <c r="C103" s="43">
        <v>542485</v>
      </c>
      <c r="D103" s="43"/>
      <c r="E103" s="41"/>
      <c r="F103" s="60"/>
      <c r="G103" s="60"/>
      <c r="H103" s="60"/>
      <c r="I103" s="31"/>
      <c r="J103" s="68"/>
      <c r="K103" s="11"/>
      <c r="L103" s="11"/>
      <c r="M103" s="11"/>
      <c r="N103" s="11">
        <f t="shared" si="1"/>
        <v>0</v>
      </c>
      <c r="O103" s="11"/>
      <c r="P103" s="11"/>
      <c r="Q103" s="11"/>
      <c r="R103" s="11"/>
      <c r="S103" s="11"/>
      <c r="T103" s="28"/>
      <c r="U103" s="11"/>
      <c r="V103" s="1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</row>
    <row r="104" spans="1:61" ht="17.100000000000001" customHeight="1" x14ac:dyDescent="0.25">
      <c r="A104" s="41" t="s">
        <v>57</v>
      </c>
      <c r="B104" s="41"/>
      <c r="C104" s="43">
        <v>543000</v>
      </c>
      <c r="D104" s="43"/>
      <c r="E104" s="41"/>
      <c r="F104" s="10"/>
      <c r="G104" s="31"/>
      <c r="H104" s="10"/>
      <c r="I104" s="31"/>
      <c r="J104" s="38"/>
      <c r="K104" s="11"/>
      <c r="L104" s="11"/>
      <c r="M104" s="11"/>
      <c r="N104" s="11">
        <f t="shared" si="1"/>
        <v>0</v>
      </c>
      <c r="O104" s="11"/>
      <c r="P104" s="11"/>
      <c r="Q104" s="11"/>
      <c r="R104" s="11"/>
      <c r="S104" s="11"/>
      <c r="T104" s="1"/>
      <c r="U104" s="1"/>
      <c r="V104" s="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</row>
    <row r="105" spans="1:61" ht="17.100000000000001" customHeight="1" x14ac:dyDescent="0.2">
      <c r="A105" s="41" t="s">
        <v>58</v>
      </c>
      <c r="B105" s="41"/>
      <c r="C105" s="43">
        <v>544200</v>
      </c>
      <c r="D105" s="43"/>
      <c r="E105" s="41"/>
      <c r="F105" s="60">
        <v>38626</v>
      </c>
      <c r="G105" s="60"/>
      <c r="H105" s="60">
        <v>47597.1</v>
      </c>
      <c r="I105" s="31"/>
      <c r="J105" s="61">
        <v>20050</v>
      </c>
      <c r="K105" s="11"/>
      <c r="L105" s="11"/>
      <c r="M105" s="11"/>
      <c r="N105" s="11">
        <f t="shared" si="1"/>
        <v>20050</v>
      </c>
      <c r="O105" s="11"/>
      <c r="P105" s="11"/>
      <c r="Q105" s="11"/>
      <c r="R105" s="11"/>
      <c r="S105" s="11"/>
      <c r="T105" s="26"/>
      <c r="U105" s="31"/>
      <c r="V105" s="3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</row>
    <row r="106" spans="1:61" ht="17.100000000000001" customHeight="1" x14ac:dyDescent="0.2">
      <c r="A106" s="41" t="s">
        <v>59</v>
      </c>
      <c r="B106" s="41"/>
      <c r="C106" s="43">
        <v>544400</v>
      </c>
      <c r="D106" s="43"/>
      <c r="E106" s="41"/>
      <c r="F106" s="10"/>
      <c r="G106" s="31"/>
      <c r="H106" s="10"/>
      <c r="I106" s="31"/>
      <c r="J106" s="38"/>
      <c r="K106" s="11"/>
      <c r="L106" s="11"/>
      <c r="M106" s="11"/>
      <c r="N106" s="11">
        <f t="shared" si="1"/>
        <v>0</v>
      </c>
      <c r="O106" s="11"/>
      <c r="P106" s="11"/>
      <c r="Q106" s="11"/>
      <c r="R106" s="11"/>
      <c r="S106" s="11"/>
      <c r="T106" s="26"/>
      <c r="U106" s="31"/>
      <c r="V106" s="3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</row>
    <row r="107" spans="1:61" ht="17.100000000000001" customHeight="1" x14ac:dyDescent="0.2">
      <c r="A107" s="41" t="s">
        <v>53</v>
      </c>
      <c r="B107" s="41"/>
      <c r="C107" s="43">
        <v>559200</v>
      </c>
      <c r="D107" s="43"/>
      <c r="E107" s="41"/>
      <c r="F107" s="10"/>
      <c r="G107" s="31"/>
      <c r="H107" s="10"/>
      <c r="I107" s="31"/>
      <c r="J107" s="38"/>
      <c r="K107" s="11"/>
      <c r="L107" s="11"/>
      <c r="M107" s="11"/>
      <c r="N107" s="11">
        <f t="shared" si="1"/>
        <v>0</v>
      </c>
      <c r="O107" s="11"/>
      <c r="P107" s="11"/>
      <c r="Q107" s="11"/>
      <c r="R107" s="11"/>
      <c r="S107" s="11"/>
      <c r="T107" s="26"/>
      <c r="U107" s="31"/>
      <c r="V107" s="3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</row>
    <row r="108" spans="1:61" ht="17.100000000000001" customHeight="1" x14ac:dyDescent="0.2">
      <c r="A108" s="41" t="s">
        <v>55</v>
      </c>
      <c r="B108" s="41"/>
      <c r="C108" s="43">
        <v>691110</v>
      </c>
      <c r="D108" s="43"/>
      <c r="E108" s="41"/>
      <c r="F108" s="10">
        <v>839540</v>
      </c>
      <c r="G108" s="31"/>
      <c r="H108" s="10"/>
      <c r="I108" s="31"/>
      <c r="J108" s="38"/>
      <c r="K108" s="11"/>
      <c r="L108" s="11"/>
      <c r="M108" s="11"/>
      <c r="N108" s="11">
        <f t="shared" si="1"/>
        <v>0</v>
      </c>
      <c r="O108" s="11"/>
      <c r="P108" s="11"/>
      <c r="Q108" s="11"/>
      <c r="R108" s="11"/>
      <c r="S108" s="11"/>
      <c r="T108" s="26"/>
      <c r="U108" s="31"/>
      <c r="V108" s="3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</row>
    <row r="109" spans="1:61" ht="17.100000000000001" customHeight="1" x14ac:dyDescent="0.2">
      <c r="A109" s="41"/>
      <c r="B109" s="41"/>
      <c r="C109" s="43"/>
      <c r="D109" s="43"/>
      <c r="E109" s="41"/>
      <c r="F109" s="10"/>
      <c r="G109" s="31"/>
      <c r="H109" s="10"/>
      <c r="I109" s="31"/>
      <c r="J109" s="50"/>
      <c r="K109" s="11"/>
      <c r="L109" s="11"/>
      <c r="M109" s="11"/>
      <c r="N109" s="11">
        <f t="shared" si="1"/>
        <v>0</v>
      </c>
      <c r="O109" s="11"/>
      <c r="P109" s="11"/>
      <c r="Q109" s="11"/>
      <c r="R109" s="11"/>
      <c r="S109" s="11"/>
      <c r="T109" s="26"/>
      <c r="U109" s="31"/>
      <c r="V109" s="3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</row>
    <row r="110" spans="1:61" ht="17.100000000000001" customHeight="1" x14ac:dyDescent="0.2">
      <c r="A110" s="41"/>
      <c r="B110" s="41"/>
      <c r="C110" s="43"/>
      <c r="D110" s="43"/>
      <c r="E110" s="41"/>
      <c r="F110" s="10"/>
      <c r="G110" s="31"/>
      <c r="H110" s="10"/>
      <c r="I110" s="31"/>
      <c r="J110" s="38"/>
      <c r="K110" s="11"/>
      <c r="L110" s="11"/>
      <c r="M110" s="11"/>
      <c r="N110" s="11">
        <f t="shared" si="1"/>
        <v>0</v>
      </c>
      <c r="O110" s="11"/>
      <c r="P110" s="11"/>
      <c r="Q110" s="11"/>
      <c r="R110" s="11"/>
      <c r="S110" s="11"/>
      <c r="T110" s="26"/>
      <c r="U110" s="31"/>
      <c r="V110" s="3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</row>
    <row r="111" spans="1:61" ht="17.100000000000001" customHeight="1" x14ac:dyDescent="0.2">
      <c r="A111" s="41"/>
      <c r="B111" s="41"/>
      <c r="C111" s="43"/>
      <c r="D111" s="43"/>
      <c r="E111" s="41"/>
      <c r="F111" s="31"/>
      <c r="G111" s="31"/>
      <c r="H111" s="31"/>
      <c r="I111" s="31"/>
      <c r="J111" s="59"/>
      <c r="K111" s="11"/>
      <c r="L111" s="70" t="s">
        <v>133</v>
      </c>
      <c r="M111" s="11"/>
      <c r="N111" s="11">
        <f t="shared" si="1"/>
        <v>0</v>
      </c>
      <c r="O111" s="11"/>
      <c r="P111" s="11"/>
      <c r="Q111" s="11"/>
      <c r="R111" s="11"/>
      <c r="S111" s="11"/>
      <c r="T111" s="26"/>
      <c r="U111" s="31"/>
      <c r="V111" s="3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</row>
    <row r="112" spans="1:61" ht="17.100000000000001" customHeight="1" x14ac:dyDescent="0.25">
      <c r="A112" s="40" t="s">
        <v>99</v>
      </c>
      <c r="B112" s="41"/>
      <c r="C112" s="43"/>
      <c r="D112" s="43"/>
      <c r="E112" s="41"/>
      <c r="F112" s="31"/>
      <c r="G112" s="31"/>
      <c r="H112" s="31"/>
      <c r="I112" s="31"/>
      <c r="J112" s="59"/>
      <c r="K112" s="11"/>
      <c r="L112" s="11"/>
      <c r="M112" s="11"/>
      <c r="N112" s="11">
        <f t="shared" si="1"/>
        <v>0</v>
      </c>
      <c r="O112" s="11"/>
      <c r="P112" s="11"/>
      <c r="Q112" s="11"/>
      <c r="R112" s="11"/>
      <c r="S112" s="11"/>
      <c r="T112" s="26"/>
      <c r="U112" s="31"/>
      <c r="V112" s="3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</row>
    <row r="113" spans="1:61" ht="17.100000000000001" customHeight="1" x14ac:dyDescent="0.25">
      <c r="A113" s="41" t="s">
        <v>95</v>
      </c>
      <c r="B113" s="41"/>
      <c r="C113" s="43">
        <v>511110</v>
      </c>
      <c r="D113" s="43"/>
      <c r="E113" s="41"/>
      <c r="F113" s="10"/>
      <c r="G113" s="31"/>
      <c r="H113" s="10">
        <v>13695</v>
      </c>
      <c r="I113" s="31"/>
      <c r="J113" s="50"/>
      <c r="K113" s="11"/>
      <c r="L113" s="11"/>
      <c r="M113" s="11"/>
      <c r="N113" s="11">
        <f t="shared" si="1"/>
        <v>0</v>
      </c>
      <c r="O113" s="11"/>
      <c r="P113" s="11"/>
      <c r="Q113" s="11"/>
      <c r="R113" s="11"/>
      <c r="S113" s="11"/>
      <c r="T113" s="26"/>
      <c r="U113" s="31"/>
      <c r="V113" s="3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</row>
    <row r="114" spans="1:61" ht="17.100000000000001" customHeight="1" x14ac:dyDescent="0.25">
      <c r="A114" s="41" t="s">
        <v>96</v>
      </c>
      <c r="B114" s="41"/>
      <c r="C114" s="43">
        <v>511115</v>
      </c>
      <c r="D114" s="43"/>
      <c r="E114" s="41"/>
      <c r="F114" s="10"/>
      <c r="G114" s="31"/>
      <c r="H114" s="10">
        <v>37658</v>
      </c>
      <c r="I114" s="31"/>
      <c r="J114" s="38"/>
      <c r="K114" s="11"/>
      <c r="L114" s="11"/>
      <c r="M114" s="11"/>
      <c r="N114" s="11">
        <f t="shared" si="1"/>
        <v>0</v>
      </c>
      <c r="O114" s="11"/>
      <c r="P114" s="11"/>
      <c r="Q114" s="11"/>
      <c r="R114" s="11"/>
      <c r="S114" s="11"/>
      <c r="T114" s="26"/>
      <c r="U114" s="31"/>
      <c r="V114" s="3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</row>
    <row r="115" spans="1:61" ht="17.100000000000001" customHeight="1" x14ac:dyDescent="0.25">
      <c r="A115" s="41" t="s">
        <v>100</v>
      </c>
      <c r="B115" s="41"/>
      <c r="C115" s="43">
        <v>511125</v>
      </c>
      <c r="D115" s="43"/>
      <c r="E115" s="41"/>
      <c r="F115" s="10"/>
      <c r="G115" s="31"/>
      <c r="H115" s="10"/>
      <c r="I115" s="31"/>
      <c r="J115" s="38"/>
      <c r="K115" s="11"/>
      <c r="L115" s="11"/>
      <c r="M115" s="11"/>
      <c r="N115" s="11">
        <f t="shared" si="1"/>
        <v>0</v>
      </c>
      <c r="O115" s="11"/>
      <c r="P115" s="11"/>
      <c r="Q115" s="11"/>
      <c r="R115" s="11"/>
      <c r="S115" s="11"/>
      <c r="T115" s="26"/>
      <c r="U115" s="31"/>
      <c r="V115" s="3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</row>
    <row r="116" spans="1:61" ht="17.100000000000001" customHeight="1" x14ac:dyDescent="0.25">
      <c r="A116" s="41" t="s">
        <v>97</v>
      </c>
      <c r="B116" s="41"/>
      <c r="C116" s="43">
        <v>512115</v>
      </c>
      <c r="D116" s="43"/>
      <c r="F116" s="10"/>
      <c r="G116" s="31"/>
      <c r="H116" s="10">
        <v>3928.53</v>
      </c>
      <c r="I116" s="31"/>
      <c r="J116" s="38"/>
      <c r="K116" s="11"/>
      <c r="L116" s="11"/>
      <c r="M116" s="11"/>
      <c r="N116" s="11">
        <f t="shared" si="1"/>
        <v>0</v>
      </c>
      <c r="O116" s="11"/>
      <c r="P116" s="11"/>
      <c r="Q116" s="11"/>
      <c r="R116" s="11"/>
      <c r="S116" s="11"/>
      <c r="T116" s="26"/>
      <c r="U116" s="31"/>
      <c r="V116" s="3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</row>
    <row r="117" spans="1:61" ht="17.100000000000001" customHeight="1" x14ac:dyDescent="0.2">
      <c r="A117" s="41" t="s">
        <v>131</v>
      </c>
      <c r="B117" s="41"/>
      <c r="C117" s="43">
        <v>529110</v>
      </c>
      <c r="D117" s="43"/>
      <c r="F117" s="10"/>
      <c r="G117" s="31"/>
      <c r="H117" s="10">
        <v>-64</v>
      </c>
      <c r="I117" s="31"/>
      <c r="J117" s="38"/>
      <c r="K117" s="11"/>
      <c r="L117" s="11"/>
      <c r="M117" s="11"/>
      <c r="N117" s="11"/>
      <c r="O117" s="11"/>
      <c r="P117" s="11"/>
      <c r="Q117" s="11"/>
      <c r="R117" s="11"/>
      <c r="S117" s="11"/>
      <c r="T117" s="26"/>
      <c r="U117" s="31"/>
      <c r="V117" s="3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</row>
    <row r="118" spans="1:61" ht="17.100000000000001" customHeight="1" x14ac:dyDescent="0.25">
      <c r="A118" s="41" t="s">
        <v>105</v>
      </c>
      <c r="B118" s="41"/>
      <c r="C118" s="43">
        <v>544400</v>
      </c>
      <c r="D118" s="43"/>
      <c r="F118" s="10"/>
      <c r="G118" s="31"/>
      <c r="H118" s="10"/>
      <c r="I118" s="31"/>
      <c r="J118" s="38"/>
      <c r="K118" s="11"/>
      <c r="L118" s="11"/>
      <c r="M118" s="11"/>
      <c r="N118" s="11">
        <f t="shared" si="1"/>
        <v>0</v>
      </c>
      <c r="O118" s="11"/>
      <c r="P118" s="11"/>
      <c r="Q118" s="11"/>
      <c r="R118" s="11"/>
      <c r="S118" s="11"/>
      <c r="T118" s="26"/>
      <c r="U118" s="31"/>
      <c r="V118" s="3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</row>
    <row r="119" spans="1:61" ht="17.100000000000001" customHeight="1" x14ac:dyDescent="0.25">
      <c r="A119" s="41" t="s">
        <v>98</v>
      </c>
      <c r="B119" s="41"/>
      <c r="C119" s="43">
        <v>691110</v>
      </c>
      <c r="D119" s="43"/>
      <c r="E119" s="41"/>
      <c r="F119" s="10"/>
      <c r="G119" s="31"/>
      <c r="H119" s="10"/>
      <c r="I119" s="31"/>
      <c r="J119" s="38"/>
      <c r="K119" s="11"/>
      <c r="L119" s="11"/>
      <c r="M119" s="11"/>
      <c r="N119" s="11">
        <f t="shared" si="1"/>
        <v>0</v>
      </c>
      <c r="O119" s="11"/>
      <c r="P119" s="11"/>
      <c r="Q119" s="11"/>
      <c r="R119" s="11"/>
      <c r="S119" s="11"/>
      <c r="T119" s="26"/>
      <c r="U119" s="31"/>
      <c r="V119" s="3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</row>
    <row r="120" spans="1:61" ht="17.100000000000001" customHeight="1" x14ac:dyDescent="0.2">
      <c r="A120" s="41"/>
      <c r="B120" s="41"/>
      <c r="C120" s="43"/>
      <c r="D120" s="43"/>
      <c r="E120" s="41"/>
      <c r="F120" s="31"/>
      <c r="G120" s="31"/>
      <c r="H120" s="31"/>
      <c r="I120" s="31"/>
      <c r="J120" s="11"/>
      <c r="K120" s="11"/>
      <c r="L120" s="11"/>
      <c r="M120" s="11"/>
      <c r="N120" s="11">
        <f t="shared" ref="N120" si="2">+J120-M120</f>
        <v>0</v>
      </c>
      <c r="O120" s="11"/>
      <c r="P120" s="11"/>
      <c r="Q120" s="11"/>
      <c r="R120" s="11"/>
      <c r="S120" s="11"/>
      <c r="T120" s="26"/>
      <c r="U120" s="31"/>
      <c r="V120" s="3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</row>
    <row r="121" spans="1:61" ht="17.100000000000001" customHeight="1" thickBot="1" x14ac:dyDescent="0.3">
      <c r="A121"/>
      <c r="B121" s="41"/>
      <c r="C121" s="47" t="s">
        <v>123</v>
      </c>
      <c r="D121" s="47"/>
      <c r="E121" s="41"/>
      <c r="F121" s="15">
        <f>SUM(F54:F120)</f>
        <v>1379807</v>
      </c>
      <c r="G121" s="31"/>
      <c r="H121" s="15">
        <f>SUM(H54:H120)</f>
        <v>483692.70999999996</v>
      </c>
      <c r="I121" s="31"/>
      <c r="J121" s="11"/>
      <c r="K121" s="11"/>
      <c r="L121" s="11"/>
      <c r="M121" s="34">
        <f>SUM(M54:M120)</f>
        <v>0</v>
      </c>
      <c r="N121" s="34">
        <f>SUM(N54:N120)</f>
        <v>520300</v>
      </c>
      <c r="O121" s="11"/>
      <c r="P121" s="46"/>
      <c r="Q121" s="11"/>
      <c r="R121" s="11"/>
      <c r="S121" s="11"/>
      <c r="T121" s="31"/>
      <c r="U121" s="31"/>
      <c r="V121" s="3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</row>
    <row r="122" spans="1:61" ht="17.100000000000001" customHeight="1" thickTop="1" x14ac:dyDescent="0.2">
      <c r="A122" s="43"/>
      <c r="B122" s="41"/>
      <c r="C122" s="43"/>
      <c r="D122" s="43"/>
      <c r="E122" s="41"/>
      <c r="F122" s="31"/>
      <c r="G122" s="31"/>
      <c r="H122" s="16"/>
      <c r="I122" s="31"/>
      <c r="J122" s="11"/>
      <c r="K122" s="11"/>
      <c r="L122" s="11"/>
      <c r="M122" s="31"/>
      <c r="N122" s="31"/>
      <c r="O122" s="11"/>
      <c r="P122" s="11"/>
      <c r="Q122" s="11"/>
      <c r="R122" s="11"/>
      <c r="S122" s="11"/>
      <c r="T122" s="31"/>
      <c r="U122" s="31"/>
      <c r="V122" s="3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</row>
    <row r="123" spans="1:61" ht="17.100000000000001" customHeight="1" thickBot="1" x14ac:dyDescent="0.3">
      <c r="A123"/>
      <c r="B123" s="48"/>
      <c r="C123" s="43"/>
      <c r="D123" s="43"/>
      <c r="E123" s="41"/>
      <c r="F123" s="46"/>
      <c r="G123" s="46"/>
      <c r="H123" s="47" t="s">
        <v>120</v>
      </c>
      <c r="I123" s="31"/>
      <c r="J123" s="15">
        <f>SUM(J54:J120)</f>
        <v>520300</v>
      </c>
      <c r="K123" s="11"/>
      <c r="L123" s="11"/>
      <c r="M123" s="29"/>
      <c r="N123" s="35">
        <f>+J123-M121</f>
        <v>520300</v>
      </c>
      <c r="O123" s="11"/>
      <c r="P123" s="11"/>
      <c r="Q123" s="11"/>
      <c r="R123" s="11"/>
      <c r="S123" s="11"/>
      <c r="T123" s="31"/>
      <c r="U123" s="31"/>
      <c r="V123" s="3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</row>
    <row r="124" spans="1:61" ht="17.100000000000001" customHeight="1" thickTop="1" x14ac:dyDescent="0.2">
      <c r="A124" s="41"/>
      <c r="B124" s="41"/>
      <c r="C124" s="43"/>
      <c r="D124" s="43"/>
      <c r="E124" s="41"/>
      <c r="F124" s="11"/>
      <c r="G124" s="11"/>
      <c r="H124" s="14"/>
      <c r="I124" s="3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31"/>
      <c r="U124" s="31"/>
      <c r="V124" s="3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</row>
    <row r="125" spans="1:61" ht="17.100000000000001" customHeight="1" thickBot="1" x14ac:dyDescent="0.3">
      <c r="A125" s="48"/>
      <c r="B125" s="41"/>
      <c r="C125" s="43"/>
      <c r="D125" s="43"/>
      <c r="E125" s="41"/>
      <c r="F125" s="31"/>
      <c r="G125" s="31"/>
      <c r="H125" s="31"/>
      <c r="I125" s="31"/>
      <c r="J125" s="49" t="s">
        <v>121</v>
      </c>
      <c r="K125" s="11" t="s">
        <v>60</v>
      </c>
      <c r="L125" s="36">
        <f>+J123</f>
        <v>520300</v>
      </c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</row>
    <row r="126" spans="1:61" ht="17.100000000000001" customHeight="1" thickTop="1" x14ac:dyDescent="0.25">
      <c r="A126" s="41"/>
      <c r="B126" s="41"/>
      <c r="C126" s="43"/>
      <c r="D126" s="43"/>
      <c r="E126" s="41"/>
      <c r="F126" s="31"/>
      <c r="G126" s="31"/>
      <c r="H126" s="17"/>
      <c r="I126" s="31"/>
      <c r="J126" s="11"/>
      <c r="K126" s="31"/>
      <c r="L126" s="44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</row>
    <row r="127" spans="1:61" ht="17.100000000000001" customHeight="1" x14ac:dyDescent="0.25">
      <c r="G127" s="31"/>
      <c r="H127" s="17"/>
      <c r="I127" s="31"/>
      <c r="J127" s="31"/>
      <c r="K127" s="31"/>
      <c r="L127" s="6" t="s">
        <v>18</v>
      </c>
      <c r="M127" s="30"/>
      <c r="N127" s="30"/>
      <c r="O127" s="30"/>
      <c r="P127" s="30"/>
      <c r="Q127" s="30"/>
      <c r="R127" s="30"/>
      <c r="S127" s="30"/>
      <c r="T127" s="31"/>
      <c r="U127" s="31"/>
      <c r="V127" s="3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</row>
    <row r="128" spans="1:61" ht="17.100000000000001" customHeight="1" x14ac:dyDescent="0.25">
      <c r="A128" s="41" t="s">
        <v>61</v>
      </c>
      <c r="B128" s="41"/>
      <c r="C128" s="41"/>
      <c r="D128" s="41"/>
      <c r="E128" s="41"/>
      <c r="F128" s="31"/>
      <c r="G128" s="31"/>
      <c r="H128" s="16"/>
      <c r="I128" s="31"/>
      <c r="J128" s="31"/>
      <c r="K128" s="31"/>
      <c r="L128" s="6" t="s">
        <v>19</v>
      </c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</row>
    <row r="129" spans="1:61" ht="17.100000000000001" customHeight="1" x14ac:dyDescent="0.25">
      <c r="G129" s="31"/>
      <c r="H129" s="17"/>
      <c r="L129" s="6" t="s">
        <v>20</v>
      </c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</row>
    <row r="130" spans="1:61" ht="17.100000000000001" customHeight="1" x14ac:dyDescent="0.25">
      <c r="G130" s="31"/>
      <c r="H130" s="17"/>
      <c r="I130" s="31"/>
      <c r="J130" s="31"/>
      <c r="K130" s="31"/>
      <c r="L130" s="6" t="s">
        <v>62</v>
      </c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</row>
    <row r="131" spans="1:61" ht="17.100000000000001" customHeight="1" x14ac:dyDescent="0.25">
      <c r="A131" s="51"/>
      <c r="B131" s="52"/>
      <c r="C131" s="53"/>
      <c r="D131" s="67"/>
      <c r="E131" s="52"/>
      <c r="F131" s="37"/>
      <c r="G131" s="54"/>
      <c r="H131" s="62"/>
      <c r="I131" s="31"/>
      <c r="J131" s="31"/>
      <c r="K131" s="31"/>
      <c r="L131" s="6" t="s">
        <v>63</v>
      </c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</row>
    <row r="132" spans="1:61" ht="17.100000000000001" customHeight="1" x14ac:dyDescent="0.25">
      <c r="A132" s="41" t="s">
        <v>64</v>
      </c>
      <c r="B132" s="41"/>
      <c r="C132" s="43" t="s">
        <v>65</v>
      </c>
      <c r="D132" s="43"/>
      <c r="F132" s="31" t="s">
        <v>66</v>
      </c>
      <c r="G132" s="31"/>
      <c r="H132" s="63" t="s">
        <v>106</v>
      </c>
      <c r="I132" s="31"/>
      <c r="J132" s="31"/>
      <c r="K132" s="31"/>
      <c r="L132" s="6" t="s">
        <v>67</v>
      </c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</row>
    <row r="133" spans="1:61" ht="17.100000000000001" customHeight="1" x14ac:dyDescent="0.2">
      <c r="A133" s="41"/>
      <c r="B133" s="41"/>
      <c r="C133" s="41"/>
      <c r="D133" s="41"/>
      <c r="E133" s="41"/>
      <c r="F133" s="31"/>
      <c r="H133" s="14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</row>
    <row r="134" spans="1:61" ht="17.100000000000001" customHeight="1" x14ac:dyDescent="0.2">
      <c r="H134" s="14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</row>
    <row r="135" spans="1:61" ht="17.100000000000001" customHeight="1" x14ac:dyDescent="0.2">
      <c r="H135" s="14"/>
      <c r="K135" s="11"/>
      <c r="L135" s="11"/>
      <c r="M135" s="11"/>
      <c r="N135" s="11"/>
      <c r="O135" s="11"/>
      <c r="P135" s="11"/>
      <c r="Q135" s="11"/>
      <c r="R135" s="11"/>
      <c r="S135" s="11"/>
      <c r="T135" s="31"/>
      <c r="U135" s="31"/>
      <c r="V135" s="31"/>
      <c r="W135" s="3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</row>
    <row r="136" spans="1:61" ht="17.100000000000001" customHeight="1" x14ac:dyDescent="0.2">
      <c r="H136" s="14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</row>
    <row r="137" spans="1:61" ht="17.100000000000001" customHeight="1" x14ac:dyDescent="0.2">
      <c r="H137" s="14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</row>
    <row r="138" spans="1:61" ht="17.100000000000001" customHeight="1" x14ac:dyDescent="0.2">
      <c r="H138" s="14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</row>
    <row r="139" spans="1:61" ht="17.100000000000001" customHeight="1" x14ac:dyDescent="0.2">
      <c r="H139" s="14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</row>
    <row r="140" spans="1:61" ht="17.100000000000001" customHeight="1" x14ac:dyDescent="0.2">
      <c r="H140" s="14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</row>
    <row r="141" spans="1:61" ht="17.100000000000001" customHeight="1" x14ac:dyDescent="0.2">
      <c r="H141" s="14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</row>
    <row r="142" spans="1:61" ht="17.100000000000001" customHeight="1" x14ac:dyDescent="0.2">
      <c r="H142" s="14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</row>
    <row r="143" spans="1:61" ht="17.100000000000001" customHeight="1" x14ac:dyDescent="0.2">
      <c r="H143" s="14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</row>
    <row r="144" spans="1:61" ht="17.100000000000001" customHeight="1" x14ac:dyDescent="0.2">
      <c r="H144" s="14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</row>
    <row r="145" spans="1:61" ht="17.100000000000001" customHeight="1" x14ac:dyDescent="0.2">
      <c r="H145" s="14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</row>
    <row r="146" spans="1:61" ht="17.100000000000001" customHeight="1" x14ac:dyDescent="0.25">
      <c r="H146" s="14"/>
      <c r="M146" s="44"/>
      <c r="N146" s="44"/>
      <c r="O146" s="44"/>
      <c r="P146" s="44"/>
      <c r="Q146" s="44"/>
      <c r="R146" s="44"/>
      <c r="S146" s="44"/>
      <c r="T146" s="31"/>
      <c r="U146" s="31"/>
      <c r="V146" s="31"/>
      <c r="W146" s="3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</row>
    <row r="147" spans="1:61" ht="17.100000000000001" customHeight="1" x14ac:dyDescent="0.25">
      <c r="H147" s="14"/>
      <c r="M147" s="44"/>
      <c r="N147" s="44"/>
      <c r="O147" s="44"/>
      <c r="P147" s="44"/>
      <c r="Q147" s="44"/>
      <c r="R147" s="44"/>
      <c r="S147" s="44"/>
      <c r="T147" s="31"/>
      <c r="U147" s="31"/>
      <c r="V147" s="31"/>
      <c r="W147" s="3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</row>
    <row r="148" spans="1:61" ht="17.100000000000001" customHeight="1" x14ac:dyDescent="0.25">
      <c r="H148" s="14"/>
      <c r="M148" s="6"/>
      <c r="N148" s="6"/>
      <c r="O148" s="6"/>
      <c r="P148" s="6"/>
      <c r="Q148" s="6"/>
      <c r="R148" s="6"/>
      <c r="S148" s="6"/>
      <c r="T148" s="31"/>
      <c r="U148" s="31"/>
      <c r="V148" s="3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</row>
    <row r="149" spans="1:61" ht="17.100000000000001" customHeight="1" x14ac:dyDescent="0.25">
      <c r="H149" s="14"/>
      <c r="M149" s="6"/>
      <c r="N149" s="6"/>
      <c r="O149" s="6"/>
      <c r="P149" s="6"/>
      <c r="Q149" s="6"/>
      <c r="R149" s="6"/>
      <c r="S149" s="6"/>
      <c r="T149" s="31"/>
      <c r="U149" s="31"/>
      <c r="V149" s="3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</row>
    <row r="150" spans="1:61" ht="17.100000000000001" customHeight="1" x14ac:dyDescent="0.25">
      <c r="H150" s="14"/>
      <c r="M150" s="6"/>
      <c r="N150" s="6"/>
      <c r="O150" s="6"/>
      <c r="P150" s="6"/>
      <c r="Q150" s="6"/>
      <c r="R150" s="6"/>
      <c r="S150" s="6"/>
      <c r="T150" s="31"/>
      <c r="U150" s="31"/>
      <c r="V150" s="3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</row>
    <row r="151" spans="1:61" ht="17.100000000000001" customHeight="1" x14ac:dyDescent="0.25">
      <c r="A151" s="41"/>
      <c r="B151" s="41"/>
      <c r="C151" s="41"/>
      <c r="D151" s="41"/>
      <c r="E151" s="41"/>
      <c r="F151" s="31"/>
      <c r="G151" s="31"/>
      <c r="H151" s="17"/>
      <c r="I151" s="31"/>
      <c r="J151" s="31"/>
      <c r="K151" s="31"/>
      <c r="M151" s="6"/>
      <c r="N151" s="6"/>
      <c r="O151" s="6"/>
      <c r="P151" s="6"/>
      <c r="Q151" s="6"/>
      <c r="R151" s="6"/>
      <c r="S151" s="6"/>
      <c r="T151" s="31"/>
      <c r="U151" s="31"/>
      <c r="V151" s="3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</row>
    <row r="152" spans="1:61" ht="17.100000000000001" customHeight="1" x14ac:dyDescent="0.25">
      <c r="H152" s="14"/>
      <c r="M152" s="6"/>
      <c r="N152" s="6"/>
      <c r="O152" s="6"/>
      <c r="P152" s="6"/>
      <c r="Q152" s="6"/>
      <c r="R152" s="6"/>
      <c r="S152" s="6"/>
      <c r="T152" s="31"/>
      <c r="U152" s="31"/>
      <c r="V152" s="3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</row>
    <row r="153" spans="1:61" ht="17.100000000000001" customHeight="1" x14ac:dyDescent="0.25">
      <c r="H153" s="14"/>
      <c r="M153" s="6"/>
      <c r="N153" s="6"/>
      <c r="O153" s="6"/>
      <c r="P153" s="6"/>
      <c r="Q153" s="6"/>
      <c r="R153" s="6"/>
      <c r="S153" s="6"/>
      <c r="T153" s="31"/>
      <c r="U153" s="31"/>
      <c r="V153" s="3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</row>
    <row r="154" spans="1:61" ht="17.100000000000001" customHeight="1" x14ac:dyDescent="0.2">
      <c r="H154" s="14"/>
      <c r="L154" s="22"/>
      <c r="M154" s="22"/>
      <c r="N154" s="22"/>
      <c r="O154" s="22"/>
      <c r="P154" s="22"/>
      <c r="Q154" s="22"/>
      <c r="R154" s="22"/>
      <c r="S154" s="22"/>
      <c r="T154" s="31"/>
      <c r="U154" s="31"/>
      <c r="V154" s="3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</row>
    <row r="155" spans="1:61" ht="17.100000000000001" customHeight="1" x14ac:dyDescent="0.2">
      <c r="H155" s="14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</row>
    <row r="156" spans="1:61" ht="17.100000000000001" customHeight="1" x14ac:dyDescent="0.2">
      <c r="H156" s="14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</row>
    <row r="157" spans="1:61" ht="17.100000000000001" customHeight="1" x14ac:dyDescent="0.2">
      <c r="H157" s="14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</row>
    <row r="158" spans="1:61" ht="17.100000000000001" customHeight="1" x14ac:dyDescent="0.2">
      <c r="A158" s="41"/>
      <c r="B158" s="41"/>
      <c r="C158" s="41"/>
      <c r="D158" s="41"/>
      <c r="E158" s="41"/>
      <c r="F158" s="31"/>
      <c r="G158" s="31"/>
      <c r="H158" s="17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</row>
    <row r="159" spans="1:61" ht="17.100000000000001" customHeight="1" x14ac:dyDescent="0.2">
      <c r="A159" s="41"/>
      <c r="B159" s="41"/>
      <c r="C159" s="41"/>
      <c r="D159" s="41"/>
      <c r="E159" s="41"/>
      <c r="F159" s="31"/>
      <c r="G159" s="31"/>
      <c r="H159" s="17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</row>
    <row r="160" spans="1:61" ht="17.100000000000001" customHeight="1" x14ac:dyDescent="0.2">
      <c r="B160" s="41"/>
      <c r="C160" s="41"/>
      <c r="D160" s="41"/>
      <c r="E160" s="41"/>
      <c r="F160" s="31"/>
      <c r="G160" s="31"/>
      <c r="H160" s="17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</row>
    <row r="161" spans="1:61" ht="17.100000000000001" customHeight="1" x14ac:dyDescent="0.2">
      <c r="A161" s="41"/>
      <c r="B161" s="41"/>
      <c r="C161" s="41"/>
      <c r="D161" s="41"/>
      <c r="E161" s="41"/>
      <c r="F161" s="31"/>
      <c r="G161" s="31"/>
      <c r="H161" s="17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</row>
    <row r="162" spans="1:61" ht="17.100000000000001" customHeight="1" x14ac:dyDescent="0.2">
      <c r="A162" s="41"/>
      <c r="B162" s="41"/>
      <c r="C162" s="41"/>
      <c r="D162" s="41"/>
      <c r="E162" s="41"/>
      <c r="F162" s="41"/>
      <c r="G162" s="41"/>
      <c r="H162" s="17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</row>
    <row r="163" spans="1:61" ht="17.100000000000001" customHeight="1" x14ac:dyDescent="0.2">
      <c r="A163" s="41"/>
      <c r="B163" s="41"/>
      <c r="C163" s="41"/>
      <c r="D163" s="41"/>
      <c r="E163" s="41"/>
      <c r="F163" s="41"/>
      <c r="G163" s="41"/>
      <c r="H163" s="17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</row>
    <row r="164" spans="1:61" ht="17.100000000000001" customHeight="1" x14ac:dyDescent="0.2">
      <c r="A164" s="41"/>
      <c r="B164" s="41"/>
      <c r="C164" s="41"/>
      <c r="D164" s="41"/>
      <c r="E164" s="41"/>
      <c r="F164" s="41"/>
      <c r="G164" s="41"/>
      <c r="H164" s="17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</row>
    <row r="165" spans="1:61" ht="17.100000000000001" customHeight="1" x14ac:dyDescent="0.2">
      <c r="A165" s="41"/>
      <c r="B165" s="41"/>
      <c r="C165" s="41"/>
      <c r="D165" s="41"/>
      <c r="E165" s="41"/>
      <c r="F165" s="41"/>
      <c r="G165" s="41"/>
      <c r="H165" s="17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</row>
    <row r="166" spans="1:61" ht="17.100000000000001" customHeight="1" x14ac:dyDescent="0.2">
      <c r="A166" s="41"/>
      <c r="B166" s="41"/>
      <c r="C166" s="41"/>
      <c r="D166" s="41"/>
      <c r="E166" s="41"/>
      <c r="F166" s="41"/>
      <c r="G166" s="41"/>
      <c r="H166" s="17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</row>
    <row r="167" spans="1:61" x14ac:dyDescent="0.2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</row>
    <row r="168" spans="1:61" x14ac:dyDescent="0.2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</row>
    <row r="169" spans="1:61" x14ac:dyDescent="0.2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</row>
    <row r="170" spans="1:61" x14ac:dyDescent="0.2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</row>
    <row r="171" spans="1:61" x14ac:dyDescent="0.2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</row>
    <row r="172" spans="1:61" x14ac:dyDescent="0.2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</row>
    <row r="173" spans="1:61" x14ac:dyDescent="0.2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</row>
    <row r="174" spans="1:61" x14ac:dyDescent="0.2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</row>
    <row r="175" spans="1:61" x14ac:dyDescent="0.2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</row>
  </sheetData>
  <sortState xmlns:xlrd2="http://schemas.microsoft.com/office/spreadsheetml/2017/richdata2" ref="A54:J110">
    <sortCondition ref="C54:C110"/>
  </sortState>
  <printOptions horizontalCentered="1"/>
  <pageMargins left="0.5" right="0.5" top="0.75" bottom="0.75" header="0.5" footer="0.5"/>
  <pageSetup scale="63" fitToHeight="2" orientation="portrait" r:id="rId1"/>
  <headerFooter alignWithMargins="0"/>
  <rowBreaks count="1" manualBreakCount="1">
    <brk id="7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9050 </vt:lpstr>
      <vt:lpstr>'9050 '!Print_Area</vt:lpstr>
    </vt:vector>
  </TitlesOfParts>
  <Company>Microsoft 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jdeclerc</dc:creator>
  <cp:lastModifiedBy>Marcie Wells</cp:lastModifiedBy>
  <cp:lastPrinted>2022-06-15T16:19:44Z</cp:lastPrinted>
  <dcterms:created xsi:type="dcterms:W3CDTF">2012-07-30T16:57:22Z</dcterms:created>
  <dcterms:modified xsi:type="dcterms:W3CDTF">2023-05-29T21:31:58Z</dcterms:modified>
</cp:coreProperties>
</file>